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30" windowWidth="9720" windowHeight="5460" activeTab="0"/>
  </bookViews>
  <sheets>
    <sheet name="FX.FLW.00" sheetId="1" r:id="rId1"/>
    <sheet name="Notes" sheetId="2" r:id="rId2"/>
    <sheet name="2001-Present" sheetId="3" state="hidden" r:id="rId3"/>
    <sheet name="1994-2000" sheetId="4" state="hidden" r:id="rId4"/>
    <sheet name="Sheet2" sheetId="5" state="hidden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3">'1994-2000'!$A$1:$I$93</definedName>
    <definedName name="_xlnm.Print_Area" localSheetId="2">'2001-Present'!$A$1:$I$200</definedName>
    <definedName name="_xlnm.Print_Area" localSheetId="0">'FX.FLW.00'!$A$15:$J$237</definedName>
    <definedName name="_xlnm.Print_Titles" localSheetId="0">'FX.FLW.00'!$A:$A,'FX.FLW.00'!#REF!</definedName>
  </definedNames>
  <calcPr fullCalcOnLoad="1"/>
</workbook>
</file>

<file path=xl/sharedStrings.xml><?xml version="1.0" encoding="utf-8"?>
<sst xmlns="http://schemas.openxmlformats.org/spreadsheetml/2006/main" count="373" uniqueCount="93">
  <si>
    <t xml:space="preserve"> </t>
  </si>
  <si>
    <t>SALES</t>
  </si>
  <si>
    <t>End of</t>
  </si>
  <si>
    <t xml:space="preserve">      </t>
  </si>
  <si>
    <t>Deposits</t>
  </si>
  <si>
    <t>Mar.</t>
  </si>
  <si>
    <t>June</t>
  </si>
  <si>
    <t>Sept.</t>
  </si>
  <si>
    <t>Dec.</t>
  </si>
  <si>
    <t>Jan.</t>
  </si>
  <si>
    <t>Feb.</t>
  </si>
  <si>
    <t>Apr.</t>
  </si>
  <si>
    <t>May</t>
  </si>
  <si>
    <t>July</t>
  </si>
  <si>
    <t>Aug.</t>
  </si>
  <si>
    <t>Oct.+</t>
  </si>
  <si>
    <t>Nov.+</t>
  </si>
  <si>
    <t>Authorized Dealers</t>
  </si>
  <si>
    <t>Withdrawals</t>
  </si>
  <si>
    <t>Dealers</t>
  </si>
  <si>
    <t>Authorized</t>
  </si>
  <si>
    <t>Cambios</t>
  </si>
  <si>
    <t>Period</t>
  </si>
  <si>
    <t xml:space="preserve">FOREIGN CURRENCY </t>
  </si>
  <si>
    <t>SALES TO BOJ</t>
  </si>
  <si>
    <t xml:space="preserve">PURCHASES  </t>
  </si>
  <si>
    <t>ACCOUNTS</t>
  </si>
  <si>
    <t>Dec.+</t>
  </si>
  <si>
    <t>July+</t>
  </si>
  <si>
    <t>Aug.+</t>
  </si>
  <si>
    <t>Apr.+</t>
  </si>
  <si>
    <t>June+</t>
  </si>
  <si>
    <t>Sept.+</t>
  </si>
  <si>
    <t>Nov.</t>
  </si>
  <si>
    <t>Interdealer</t>
  </si>
  <si>
    <t>Oct.</t>
  </si>
  <si>
    <t>Dec.*</t>
  </si>
  <si>
    <t xml:space="preserve">Aug </t>
  </si>
  <si>
    <t>Sept</t>
  </si>
  <si>
    <t>Oct</t>
  </si>
  <si>
    <t>Nov</t>
  </si>
  <si>
    <t>Dec</t>
  </si>
  <si>
    <t>Feb</t>
  </si>
  <si>
    <t>Jan</t>
  </si>
  <si>
    <t>Mar</t>
  </si>
  <si>
    <t>Apr</t>
  </si>
  <si>
    <t>Aug</t>
  </si>
  <si>
    <t>No intervention for Feb 2008 &amp; Mar 2008</t>
  </si>
  <si>
    <t>+Revised</t>
  </si>
  <si>
    <r>
      <t xml:space="preserve">   </t>
    </r>
    <r>
      <rPr>
        <b/>
        <sz val="10"/>
        <rFont val="Baskerville"/>
        <family val="0"/>
      </rPr>
      <t>+</t>
    </r>
    <r>
      <rPr>
        <sz val="10"/>
        <rFont val="Baskerville"/>
        <family val="1"/>
      </rPr>
      <t>Cambios</t>
    </r>
  </si>
  <si>
    <t>Purchases</t>
  </si>
  <si>
    <t>Authorized dealers</t>
  </si>
  <si>
    <r>
      <t xml:space="preserve">       </t>
    </r>
    <r>
      <rPr>
        <b/>
        <sz val="10"/>
        <rFont val="Baskerville"/>
        <family val="0"/>
      </rPr>
      <t>+</t>
    </r>
    <r>
      <rPr>
        <sz val="10"/>
        <rFont val="Baskerville"/>
        <family val="1"/>
      </rPr>
      <t>Authorized   dealers</t>
    </r>
  </si>
  <si>
    <t>BOJ</t>
  </si>
  <si>
    <t>Monthly</t>
  </si>
  <si>
    <t>Combines Foreign Exchange Flows of Authorized Dealers &amp; Cambios</t>
  </si>
  <si>
    <t xml:space="preserve">External Sector </t>
  </si>
  <si>
    <r>
      <t>2009</t>
    </r>
    <r>
      <rPr>
        <b/>
        <vertAlign val="superscript"/>
        <sz val="10"/>
        <rFont val="Century Schoolbook"/>
        <family val="1"/>
      </rPr>
      <t xml:space="preserve">1/ </t>
    </r>
  </si>
  <si>
    <t>Jun.</t>
  </si>
  <si>
    <t>Jul.</t>
  </si>
  <si>
    <t>Sep.</t>
  </si>
  <si>
    <t xml:space="preserve">  P  U  R  C  H  A  S  E  S  </t>
  </si>
  <si>
    <t>S    A    L    E    S</t>
  </si>
  <si>
    <t>End of Period</t>
  </si>
  <si>
    <t xml:space="preserve">Authorized Dealers </t>
  </si>
  <si>
    <t>Table 42</t>
  </si>
  <si>
    <t>(Equivalent of all currencies in US$Mn.)</t>
  </si>
  <si>
    <t>Effective 27th Nov. 2000, Foreign Exchange Dealers were not required to report deposits &amp; withdrawals.</t>
  </si>
  <si>
    <t>COMBINED FOREIGN EXCHANGE FLOWS OF AUTHORIZED DEALERS &amp; CAMBIOS</t>
  </si>
  <si>
    <t>Other*</t>
  </si>
  <si>
    <t>*Includes all bauxite, trading room purchases, including market intervention and local costs as well as other receipts.</t>
  </si>
  <si>
    <t>Effective 4th Feb. 2009, the data includes amounts bought for the specific purpose of meeting FX Demand from Public Sector Entities.</t>
  </si>
  <si>
    <t>**SALES TO BOJ</t>
  </si>
  <si>
    <t>**S    A    L    E    S</t>
  </si>
  <si>
    <t>** Revised</t>
  </si>
  <si>
    <t xml:space="preserve"> ** P  U  R  C  H  A  S  E  S  </t>
  </si>
  <si>
    <t>Table Code:</t>
  </si>
  <si>
    <t>Category:</t>
  </si>
  <si>
    <t>Table Name:</t>
  </si>
  <si>
    <t>Data Range:</t>
  </si>
  <si>
    <t>Frequency:</t>
  </si>
  <si>
    <t>Units:</t>
  </si>
  <si>
    <t>Updated:</t>
  </si>
  <si>
    <t>Last Business Day of the Month Following the Reporting Month</t>
  </si>
  <si>
    <r>
      <t xml:space="preserve">For all your data needs or queries, email </t>
    </r>
    <r>
      <rPr>
        <b/>
        <sz val="11"/>
        <color indexed="44"/>
        <rFont val="Calibri"/>
        <family val="2"/>
      </rPr>
      <t>data@boj.org.jm</t>
    </r>
  </si>
  <si>
    <t>Combined FX Flows of Authorised Dealers and Cambios</t>
  </si>
  <si>
    <t>FX.FLW.00</t>
  </si>
  <si>
    <t>US$ Millions (Equivalent of all currencies)</t>
  </si>
  <si>
    <t>Date</t>
  </si>
  <si>
    <t>Notes</t>
  </si>
  <si>
    <t>.. Not Available</t>
  </si>
  <si>
    <t>Foreign Exchange</t>
  </si>
  <si>
    <t>Jan 2002 - Apr 2024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</si>
</sst>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$&quot;#,##0;\-&quot;J$&quot;#,##0"/>
    <numFmt numFmtId="173" formatCode="&quot;J$&quot;#,##0;[Red]\-&quot;J$&quot;#,##0"/>
    <numFmt numFmtId="174" formatCode="&quot;J$&quot;#,##0.00;\-&quot;J$&quot;#,##0.00"/>
    <numFmt numFmtId="175" formatCode="&quot;J$&quot;#,##0.00;[Red]\-&quot;J$&quot;#,##0.00"/>
    <numFmt numFmtId="176" formatCode="_-&quot;J$&quot;* #,##0_-;\-&quot;J$&quot;* #,##0_-;_-&quot;J$&quot;* &quot;-&quot;_-;_-@_-"/>
    <numFmt numFmtId="177" formatCode="_-&quot;J$&quot;* #,##0.00_-;\-&quot;J$&quot;* #,##0.00_-;_-&quot;J$&quot;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0.000"/>
    <numFmt numFmtId="185" formatCode="0.0000"/>
    <numFmt numFmtId="186" formatCode="0.00000"/>
    <numFmt numFmtId="187" formatCode="0.0"/>
    <numFmt numFmtId="188" formatCode="yyyy\-mm\-dd;@"/>
    <numFmt numFmtId="189" formatCode="mmm\-yyyy"/>
    <numFmt numFmtId="190" formatCode="0.0000000"/>
    <numFmt numFmtId="191" formatCode="0.000000"/>
    <numFmt numFmtId="192" formatCode="_(* #,##0.000_);_(* \(#,##0.000\);_(* &quot;-&quot;??_);_(@_)"/>
    <numFmt numFmtId="193" formatCode="[$-409]dddd\,\ mmmm\ d\,\ yyyy"/>
    <numFmt numFmtId="194" formatCode="[$-409]h:mm:ss\ am/pm"/>
    <numFmt numFmtId="195" formatCode="[$-409]mmm\-yy;@"/>
    <numFmt numFmtId="196" formatCode="0.0000000000000"/>
    <numFmt numFmtId="197" formatCode="0.000000000000"/>
    <numFmt numFmtId="198" formatCode="0.00000000000"/>
    <numFmt numFmtId="199" formatCode="0.0000000000"/>
    <numFmt numFmtId="200" formatCode="0.000000000"/>
    <numFmt numFmtId="201" formatCode="0.00000000"/>
    <numFmt numFmtId="202" formatCode="#,##0.000"/>
    <numFmt numFmtId="203" formatCode="[$-409]dd\-mmm\-yy;@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[$-409]d\-mmm\-yy;@"/>
  </numFmts>
  <fonts count="59">
    <font>
      <sz val="10"/>
      <name val="Arial"/>
      <family val="0"/>
    </font>
    <font>
      <sz val="10"/>
      <name val="Baskerville Old Face"/>
      <family val="1"/>
    </font>
    <font>
      <sz val="10"/>
      <name val="Baskerville"/>
      <family val="1"/>
    </font>
    <font>
      <b/>
      <sz val="10"/>
      <name val="Baskerville"/>
      <family val="1"/>
    </font>
    <font>
      <b/>
      <u val="single"/>
      <sz val="10"/>
      <name val="Baskervill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name val="Century Schoolbook"/>
      <family val="1"/>
    </font>
    <font>
      <sz val="10"/>
      <name val="Century Schoolbook"/>
      <family val="1"/>
    </font>
    <font>
      <sz val="10"/>
      <color indexed="8"/>
      <name val="Century Schoolbook"/>
      <family val="1"/>
    </font>
    <font>
      <b/>
      <vertAlign val="superscript"/>
      <sz val="10"/>
      <name val="Century Schoolbook"/>
      <family val="1"/>
    </font>
    <font>
      <b/>
      <sz val="10"/>
      <color indexed="20"/>
      <name val="Century Schoolbook"/>
      <family val="1"/>
    </font>
    <font>
      <b/>
      <sz val="8"/>
      <name val="Century Schoolbook"/>
      <family val="1"/>
    </font>
    <font>
      <b/>
      <sz val="11"/>
      <color indexed="4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u val="single"/>
      <sz val="10"/>
      <color indexed="9"/>
      <name val="Calibri"/>
      <family val="2"/>
    </font>
    <font>
      <b/>
      <sz val="10"/>
      <color indexed="9"/>
      <name val="Calibri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0"/>
      <name val="Calibri"/>
      <family val="2"/>
    </font>
    <font>
      <b/>
      <sz val="10"/>
      <color theme="0"/>
      <name val="Calibri"/>
      <family val="2"/>
    </font>
    <font>
      <b/>
      <sz val="12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A192C"/>
        <bgColor indexed="64"/>
      </patternFill>
    </fill>
    <fill>
      <patternFill patternType="solid">
        <fgColor rgb="FF293315"/>
        <bgColor indexed="64"/>
      </patternFill>
    </fill>
    <fill>
      <patternFill patternType="solid">
        <fgColor rgb="FF122F36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3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 quotePrefix="1">
      <alignment horizontal="left"/>
    </xf>
    <xf numFmtId="2" fontId="7" fillId="0" borderId="0" xfId="0" applyNumberFormat="1" applyFont="1" applyAlignment="1" quotePrefix="1">
      <alignment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 quotePrefix="1">
      <alignment horizontal="right"/>
    </xf>
    <xf numFmtId="2" fontId="2" fillId="0" borderId="0" xfId="0" applyNumberFormat="1" applyFont="1" applyFill="1" applyAlignment="1" quotePrefix="1">
      <alignment horizontal="right"/>
    </xf>
    <xf numFmtId="188" fontId="0" fillId="0" borderId="0" xfId="0" applyNumberFormat="1" applyAlignment="1">
      <alignment/>
    </xf>
    <xf numFmtId="2" fontId="2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2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 wrapText="1"/>
    </xf>
    <xf numFmtId="4" fontId="8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9" fillId="0" borderId="0" xfId="0" applyNumberFormat="1" applyFont="1" applyFill="1" applyAlignment="1">
      <alignment/>
    </xf>
    <xf numFmtId="4" fontId="9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4" fontId="9" fillId="0" borderId="0" xfId="0" applyNumberFormat="1" applyFont="1" applyAlignment="1" quotePrefix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center"/>
    </xf>
    <xf numFmtId="2" fontId="12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2" fontId="9" fillId="0" borderId="0" xfId="0" applyNumberFormat="1" applyFont="1" applyFill="1" applyAlignment="1">
      <alignment/>
    </xf>
    <xf numFmtId="2" fontId="9" fillId="0" borderId="0" xfId="0" applyNumberFormat="1" applyFont="1" applyFill="1" applyAlignment="1" quotePrefix="1">
      <alignment horizontal="right"/>
    </xf>
    <xf numFmtId="2" fontId="9" fillId="0" borderId="0" xfId="0" applyNumberFormat="1" applyFont="1" applyAlignment="1" quotePrefix="1">
      <alignment horizontal="right"/>
    </xf>
    <xf numFmtId="2" fontId="9" fillId="0" borderId="0" xfId="0" applyNumberFormat="1" applyFont="1" applyFill="1" applyAlignment="1">
      <alignment horizontal="right"/>
    </xf>
    <xf numFmtId="2" fontId="13" fillId="0" borderId="0" xfId="0" applyNumberFormat="1" applyFont="1" applyAlignment="1" quotePrefix="1">
      <alignment/>
    </xf>
    <xf numFmtId="0" fontId="9" fillId="0" borderId="0" xfId="0" applyFont="1" applyAlignment="1">
      <alignment horizontal="left" wrapText="1"/>
    </xf>
    <xf numFmtId="2" fontId="9" fillId="0" borderId="0" xfId="0" applyNumberFormat="1" applyFont="1" applyAlignment="1">
      <alignment horizontal="right"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right"/>
    </xf>
    <xf numFmtId="187" fontId="9" fillId="0" borderId="0" xfId="0" applyNumberFormat="1" applyFont="1" applyAlignment="1">
      <alignment/>
    </xf>
    <xf numFmtId="187" fontId="9" fillId="0" borderId="0" xfId="0" applyNumberFormat="1" applyFont="1" applyAlignment="1">
      <alignment horizontal="right"/>
    </xf>
    <xf numFmtId="17" fontId="9" fillId="0" borderId="0" xfId="0" applyNumberFormat="1" applyFont="1" applyAlignment="1">
      <alignment horizontal="left"/>
    </xf>
    <xf numFmtId="0" fontId="9" fillId="34" borderId="0" xfId="0" applyFont="1" applyFill="1" applyAlignment="1">
      <alignment/>
    </xf>
    <xf numFmtId="0" fontId="0" fillId="34" borderId="0" xfId="0" applyFill="1" applyAlignment="1">
      <alignment/>
    </xf>
    <xf numFmtId="0" fontId="32" fillId="35" borderId="0" xfId="0" applyFont="1" applyFill="1" applyAlignment="1">
      <alignment horizontal="left"/>
    </xf>
    <xf numFmtId="0" fontId="33" fillId="36" borderId="0" xfId="0" applyFont="1" applyFill="1" applyAlignment="1">
      <alignment/>
    </xf>
    <xf numFmtId="0" fontId="34" fillId="36" borderId="0" xfId="0" applyFont="1" applyFill="1" applyAlignment="1">
      <alignment/>
    </xf>
    <xf numFmtId="0" fontId="32" fillId="36" borderId="0" xfId="0" applyFont="1" applyFill="1" applyAlignment="1">
      <alignment/>
    </xf>
    <xf numFmtId="0" fontId="32" fillId="36" borderId="0" xfId="0" applyFont="1" applyFill="1" applyAlignment="1">
      <alignment/>
    </xf>
    <xf numFmtId="0" fontId="35" fillId="36" borderId="0" xfId="0" applyFont="1" applyFill="1" applyAlignment="1">
      <alignment/>
    </xf>
    <xf numFmtId="208" fontId="33" fillId="36" borderId="0" xfId="0" applyNumberFormat="1" applyFont="1" applyFill="1" applyAlignment="1">
      <alignment horizontal="left"/>
    </xf>
    <xf numFmtId="0" fontId="33" fillId="36" borderId="0" xfId="0" applyFont="1" applyFill="1" applyAlignment="1">
      <alignment horizontal="center"/>
    </xf>
    <xf numFmtId="0" fontId="35" fillId="36" borderId="0" xfId="0" applyFont="1" applyFill="1" applyAlignment="1">
      <alignment horizontal="center"/>
    </xf>
    <xf numFmtId="0" fontId="33" fillId="36" borderId="0" xfId="0" applyFont="1" applyFill="1" applyAlignment="1">
      <alignment horizontal="left"/>
    </xf>
    <xf numFmtId="0" fontId="32" fillId="36" borderId="0" xfId="0" applyFont="1" applyFill="1" applyAlignment="1">
      <alignment horizontal="center"/>
    </xf>
    <xf numFmtId="0" fontId="43" fillId="37" borderId="0" xfId="0" applyFont="1" applyFill="1" applyAlignment="1">
      <alignment horizontal="left"/>
    </xf>
    <xf numFmtId="0" fontId="56" fillId="37" borderId="0" xfId="53" applyFont="1" applyFill="1" applyAlignment="1" applyProtection="1">
      <alignment horizontal="left"/>
      <protection/>
    </xf>
    <xf numFmtId="0" fontId="43" fillId="37" borderId="0" xfId="0" applyFont="1" applyFill="1" applyAlignment="1">
      <alignment horizontal="center"/>
    </xf>
    <xf numFmtId="0" fontId="57" fillId="37" borderId="0" xfId="0" applyFont="1" applyFill="1" applyAlignment="1">
      <alignment horizontal="center"/>
    </xf>
    <xf numFmtId="208" fontId="34" fillId="0" borderId="10" xfId="0" applyNumberFormat="1" applyFont="1" applyFill="1" applyBorder="1" applyAlignment="1">
      <alignment horizontal="center"/>
    </xf>
    <xf numFmtId="4" fontId="34" fillId="0" borderId="11" xfId="0" applyNumberFormat="1" applyFont="1" applyBorder="1" applyAlignment="1">
      <alignment horizontal="center"/>
    </xf>
    <xf numFmtId="0" fontId="0" fillId="37" borderId="0" xfId="0" applyFill="1" applyAlignment="1">
      <alignment/>
    </xf>
    <xf numFmtId="0" fontId="58" fillId="37" borderId="0" xfId="0" applyFont="1" applyFill="1" applyAlignment="1">
      <alignment/>
    </xf>
    <xf numFmtId="0" fontId="34" fillId="34" borderId="0" xfId="0" applyFont="1" applyFill="1" applyAlignment="1">
      <alignment/>
    </xf>
    <xf numFmtId="0" fontId="57" fillId="38" borderId="11" xfId="0" applyFont="1" applyFill="1" applyBorder="1" applyAlignment="1">
      <alignment horizontal="center" vertical="center" wrapText="1"/>
    </xf>
    <xf numFmtId="0" fontId="57" fillId="39" borderId="11" xfId="0" applyFont="1" applyFill="1" applyBorder="1" applyAlignment="1">
      <alignment horizontal="center" vertical="center" wrapText="1"/>
    </xf>
    <xf numFmtId="0" fontId="57" fillId="40" borderId="11" xfId="0" applyFont="1" applyFill="1" applyBorder="1" applyAlignment="1">
      <alignment horizontal="center" vertical="center" wrapText="1"/>
    </xf>
    <xf numFmtId="0" fontId="57" fillId="41" borderId="12" xfId="0" applyFont="1" applyFill="1" applyBorder="1" applyAlignment="1">
      <alignment horizontal="center" vertical="center"/>
    </xf>
    <xf numFmtId="0" fontId="57" fillId="41" borderId="13" xfId="0" applyFont="1" applyFill="1" applyBorder="1" applyAlignment="1">
      <alignment horizontal="center" vertical="center"/>
    </xf>
    <xf numFmtId="0" fontId="57" fillId="41" borderId="14" xfId="0" applyFont="1" applyFill="1" applyBorder="1" applyAlignment="1">
      <alignment horizontal="center" vertical="center"/>
    </xf>
    <xf numFmtId="0" fontId="57" fillId="42" borderId="12" xfId="0" applyFont="1" applyFill="1" applyBorder="1" applyAlignment="1">
      <alignment horizontal="center" vertical="center"/>
    </xf>
    <xf numFmtId="0" fontId="57" fillId="42" borderId="13" xfId="0" applyFont="1" applyFill="1" applyBorder="1" applyAlignment="1">
      <alignment horizontal="center" vertical="center"/>
    </xf>
    <xf numFmtId="0" fontId="57" fillId="42" borderId="14" xfId="0" applyFont="1" applyFill="1" applyBorder="1" applyAlignment="1">
      <alignment horizontal="center" vertical="center"/>
    </xf>
    <xf numFmtId="0" fontId="57" fillId="43" borderId="12" xfId="0" applyFont="1" applyFill="1" applyBorder="1" applyAlignment="1">
      <alignment horizontal="center" vertical="center"/>
    </xf>
    <xf numFmtId="0" fontId="57" fillId="43" borderId="13" xfId="0" applyFont="1" applyFill="1" applyBorder="1" applyAlignment="1">
      <alignment horizontal="center" vertical="center"/>
    </xf>
    <xf numFmtId="0" fontId="57" fillId="43" borderId="14" xfId="0" applyFont="1" applyFill="1" applyBorder="1" applyAlignment="1">
      <alignment horizontal="center" vertical="center"/>
    </xf>
    <xf numFmtId="0" fontId="57" fillId="44" borderId="15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DSSU%20files\FE%20Statistics\2016\Jul%20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DSSU%20files\FE%20Statistics\2016\Aug%20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TABLES%20FOR%20WEBSITE\EXTERNAL%20SECTOR\Market%20Profile%202012%20-%20201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TABLES%20FOR%20WEBSITE\EXTERNAL%20SECTOR\Version%20Control\BANKERS%20COM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SSU%20files\FE%20Statistics\2021\FE%20STATISTICS_202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FE%20Statistics\2021\FE%20STATISTICS_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kt purch and sales 2003 -2016"/>
      <sheetName val="disagg pur and sales 2006"/>
      <sheetName val="disagg pur&amp; sales 2005"/>
      <sheetName val="disagg pur &amp; sales 2004"/>
      <sheetName val="disag pur &amp; sales 2003"/>
      <sheetName val="market purchases &amp; sales 2002"/>
      <sheetName val="disag pur &amp; sales 2002"/>
      <sheetName val="market purchases &amp; sales 2001"/>
      <sheetName val="disagg pur and sales 2016"/>
      <sheetName val="INTERDEALER "/>
      <sheetName val="disag 2001"/>
      <sheetName val="Sheet3"/>
    </sheetNames>
    <sheetDataSet>
      <sheetData sheetId="8">
        <row r="2970">
          <cell r="F2970">
            <v>403.5966309553094</v>
          </cell>
          <cell r="K2970">
            <v>485.3608245880379</v>
          </cell>
        </row>
        <row r="2971">
          <cell r="F2971">
            <v>235.10299820949135</v>
          </cell>
          <cell r="K2971">
            <v>223.7488052304534</v>
          </cell>
        </row>
        <row r="2972">
          <cell r="F2972">
            <v>194.04516154010062</v>
          </cell>
          <cell r="K2972">
            <v>191.61923813010745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kt purch and sales 2003 -2016"/>
      <sheetName val="disagg pur and sales 2006"/>
      <sheetName val="disagg pur&amp; sales 2005"/>
      <sheetName val="disagg pur &amp; sales 2004"/>
      <sheetName val="disag pur &amp; sales 2003"/>
      <sheetName val="market purchases &amp; sales 2002"/>
      <sheetName val="disag pur &amp; sales 2002"/>
      <sheetName val="market purchases &amp; sales 2001"/>
      <sheetName val="disagg pur and sales 2016"/>
      <sheetName val="INTERDEALER "/>
      <sheetName val="disag 2001"/>
      <sheetName val="Sheet3"/>
    </sheetNames>
    <sheetDataSet>
      <sheetData sheetId="8">
        <row r="3006">
          <cell r="F3006">
            <v>500.3621006881434</v>
          </cell>
          <cell r="K3006">
            <v>512.2326857371963</v>
          </cell>
        </row>
        <row r="3007">
          <cell r="F3007">
            <v>267.2933247230384</v>
          </cell>
          <cell r="K3007">
            <v>257.29878602150063</v>
          </cell>
        </row>
        <row r="3008">
          <cell r="F3008">
            <v>168.78739217292954</v>
          </cell>
          <cell r="K3008">
            <v>167.01765797242226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Profile without PSE"/>
      <sheetName val="Profile with PSE"/>
      <sheetName val="Sheet2"/>
      <sheetName val="Sheet3"/>
    </sheetNames>
    <sheetDataSet>
      <sheetData sheetId="2">
        <row r="301">
          <cell r="G301">
            <v>71.67800715999999</v>
          </cell>
          <cell r="I301">
            <v>35.42385995</v>
          </cell>
        </row>
        <row r="302">
          <cell r="G302">
            <v>67.19562181</v>
          </cell>
          <cell r="I302">
            <v>36.33830107</v>
          </cell>
        </row>
        <row r="303">
          <cell r="G303">
            <v>75.81580576</v>
          </cell>
          <cell r="I303">
            <v>38.47437396</v>
          </cell>
        </row>
        <row r="304">
          <cell r="G304">
            <v>66.89400524</v>
          </cell>
          <cell r="I304">
            <v>36.60300443</v>
          </cell>
        </row>
        <row r="305">
          <cell r="G305">
            <v>69.07000000000001</v>
          </cell>
          <cell r="I305">
            <v>40.54</v>
          </cell>
        </row>
        <row r="306">
          <cell r="G306">
            <v>62.96783567999999</v>
          </cell>
          <cell r="I306">
            <v>32.7063036</v>
          </cell>
        </row>
        <row r="307">
          <cell r="G307">
            <v>64.40787068</v>
          </cell>
          <cell r="I307">
            <v>38.27712764</v>
          </cell>
        </row>
        <row r="308">
          <cell r="G308">
            <v>65.15259039</v>
          </cell>
          <cell r="I308">
            <v>39.10599319</v>
          </cell>
        </row>
        <row r="309">
          <cell r="G309">
            <v>55.668646</v>
          </cell>
          <cell r="I309">
            <v>31.4599877</v>
          </cell>
        </row>
        <row r="310">
          <cell r="G310">
            <v>57.298673</v>
          </cell>
          <cell r="I310">
            <v>33.89411993</v>
          </cell>
        </row>
        <row r="311">
          <cell r="G311">
            <v>54.12714217</v>
          </cell>
          <cell r="I311">
            <v>29.9861183</v>
          </cell>
        </row>
        <row r="312">
          <cell r="G312">
            <v>63.80211105</v>
          </cell>
          <cell r="I312">
            <v>36.15152801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IR"/>
      <sheetName val="inflows"/>
    </sheetNames>
    <sheetDataSet>
      <sheetData sheetId="1">
        <row r="203">
          <cell r="C203">
            <v>8.26554106</v>
          </cell>
          <cell r="D203">
            <v>14.91351591</v>
          </cell>
          <cell r="E203">
            <v>27.24822021</v>
          </cell>
          <cell r="F203">
            <v>55.987658</v>
          </cell>
          <cell r="H203">
            <v>75.79451384</v>
          </cell>
        </row>
        <row r="204">
          <cell r="C204">
            <v>10.03894008</v>
          </cell>
          <cell r="D204">
            <v>16.80305727</v>
          </cell>
          <cell r="E204">
            <v>26.28526123</v>
          </cell>
          <cell r="F204">
            <v>54.708723</v>
          </cell>
          <cell r="H204">
            <v>68.55559634000001</v>
          </cell>
        </row>
        <row r="205">
          <cell r="C205">
            <v>11.48755753</v>
          </cell>
          <cell r="D205">
            <v>17.69496731</v>
          </cell>
          <cell r="E205">
            <v>32.90146324</v>
          </cell>
          <cell r="F205">
            <v>73.83459</v>
          </cell>
          <cell r="H205">
            <v>96.21669459</v>
          </cell>
        </row>
        <row r="206">
          <cell r="C206">
            <v>9.5501189</v>
          </cell>
          <cell r="D206">
            <v>14.92020837</v>
          </cell>
          <cell r="E206">
            <v>29.16133783</v>
          </cell>
          <cell r="F206">
            <v>65.384136</v>
          </cell>
          <cell r="H206">
            <v>49.72089542</v>
          </cell>
        </row>
        <row r="207">
          <cell r="C207">
            <v>8.46644112</v>
          </cell>
          <cell r="D207">
            <v>14.89580735</v>
          </cell>
          <cell r="E207">
            <v>32.8583862</v>
          </cell>
          <cell r="F207">
            <v>69.419334</v>
          </cell>
          <cell r="H207">
            <v>109.01033569</v>
          </cell>
        </row>
        <row r="208">
          <cell r="C208">
            <v>9.83252202</v>
          </cell>
          <cell r="D208">
            <v>19.08346952</v>
          </cell>
          <cell r="E208">
            <v>29.09375613</v>
          </cell>
          <cell r="F208">
            <v>64.458796</v>
          </cell>
          <cell r="H208">
            <v>10.0234443</v>
          </cell>
        </row>
        <row r="209">
          <cell r="C209">
            <v>9.04719109</v>
          </cell>
          <cell r="D209">
            <v>15.08801784</v>
          </cell>
          <cell r="E209">
            <v>23.26250184</v>
          </cell>
          <cell r="F209">
            <v>57.862249</v>
          </cell>
          <cell r="H209">
            <v>27.59076997</v>
          </cell>
        </row>
        <row r="210">
          <cell r="C210">
            <v>14.119436702028075</v>
          </cell>
          <cell r="D210">
            <v>23.57569762</v>
          </cell>
          <cell r="E210">
            <v>25.7568367976697</v>
          </cell>
          <cell r="F210">
            <v>56.851279</v>
          </cell>
          <cell r="H210">
            <v>11.493079380000001</v>
          </cell>
        </row>
        <row r="211">
          <cell r="C211">
            <v>12.68</v>
          </cell>
          <cell r="D211">
            <v>22.3415709</v>
          </cell>
          <cell r="E211">
            <v>16.83103997240591</v>
          </cell>
          <cell r="F211">
            <v>44.50797</v>
          </cell>
          <cell r="H211">
            <v>14.877625212888999</v>
          </cell>
        </row>
        <row r="212">
          <cell r="C212">
            <v>11.48759349</v>
          </cell>
          <cell r="D212">
            <v>20.58130128</v>
          </cell>
          <cell r="E212">
            <v>16.0380988</v>
          </cell>
          <cell r="F212">
            <v>41.646029</v>
          </cell>
          <cell r="H212">
            <v>18.33928984</v>
          </cell>
        </row>
        <row r="213">
          <cell r="C213">
            <v>13.15701186</v>
          </cell>
          <cell r="D213">
            <v>24.43844707</v>
          </cell>
          <cell r="E213">
            <v>18.40429998</v>
          </cell>
          <cell r="F213">
            <v>44.815547</v>
          </cell>
          <cell r="H213">
            <v>33.54211157</v>
          </cell>
        </row>
        <row r="214">
          <cell r="C214">
            <v>15.00749662</v>
          </cell>
          <cell r="D214">
            <v>25.45890177</v>
          </cell>
          <cell r="E214">
            <v>21.21444263</v>
          </cell>
          <cell r="F214">
            <v>49.423762</v>
          </cell>
          <cell r="H214">
            <v>68.59677298000001</v>
          </cell>
        </row>
        <row r="216">
          <cell r="C216">
            <v>12.82367588</v>
          </cell>
          <cell r="D216">
            <v>22.60018407</v>
          </cell>
          <cell r="E216">
            <v>20.31066916</v>
          </cell>
          <cell r="F216">
            <v>51.367338</v>
          </cell>
          <cell r="H216">
            <v>15.97161201</v>
          </cell>
        </row>
        <row r="217">
          <cell r="C217">
            <v>12.27953798</v>
          </cell>
          <cell r="D217">
            <v>24.05876309</v>
          </cell>
          <cell r="E217">
            <v>19.62924681</v>
          </cell>
          <cell r="F217">
            <v>47.566375</v>
          </cell>
          <cell r="H217">
            <v>30.672690319999997</v>
          </cell>
        </row>
        <row r="218">
          <cell r="C218">
            <v>12.76465834</v>
          </cell>
          <cell r="D218">
            <v>25.70971562</v>
          </cell>
          <cell r="E218">
            <v>20.49241576</v>
          </cell>
          <cell r="F218">
            <v>55.32339</v>
          </cell>
          <cell r="H218">
            <v>20.07651901</v>
          </cell>
        </row>
        <row r="219">
          <cell r="C219">
            <v>13.85039644</v>
          </cell>
          <cell r="D219">
            <v>22.75260799</v>
          </cell>
          <cell r="E219">
            <v>18.14651924</v>
          </cell>
          <cell r="F219">
            <v>48.747486</v>
          </cell>
          <cell r="H219">
            <v>26.26478682</v>
          </cell>
        </row>
        <row r="220">
          <cell r="C220">
            <v>14.32895467</v>
          </cell>
          <cell r="D220">
            <v>26.21353428</v>
          </cell>
          <cell r="E220">
            <v>18.93727602</v>
          </cell>
          <cell r="F220">
            <v>50.1255653</v>
          </cell>
          <cell r="H220">
            <v>53.04927011999999</v>
          </cell>
        </row>
        <row r="221">
          <cell r="C221">
            <v>11.52310459</v>
          </cell>
          <cell r="D221">
            <v>21.18319856</v>
          </cell>
          <cell r="E221">
            <v>17.54560468</v>
          </cell>
          <cell r="F221">
            <v>45.422231</v>
          </cell>
          <cell r="H221">
            <v>53.06985698</v>
          </cell>
        </row>
        <row r="222">
          <cell r="C222">
            <v>13.6613218</v>
          </cell>
          <cell r="D222">
            <v>24.61580584</v>
          </cell>
          <cell r="E222">
            <v>17.24771568</v>
          </cell>
          <cell r="F222">
            <v>47.160155</v>
          </cell>
          <cell r="H222">
            <v>22.37631172</v>
          </cell>
        </row>
        <row r="223">
          <cell r="C223">
            <v>13.57202236</v>
          </cell>
          <cell r="D223">
            <v>25.53397083</v>
          </cell>
          <cell r="E223">
            <v>18.24361639</v>
          </cell>
          <cell r="F223">
            <v>46.908974</v>
          </cell>
          <cell r="H223">
            <v>9.2955582</v>
          </cell>
        </row>
        <row r="224">
          <cell r="C224">
            <v>11.06365776</v>
          </cell>
          <cell r="D224">
            <v>20.3999877</v>
          </cell>
          <cell r="E224">
            <v>15.52613152</v>
          </cell>
          <cell r="F224">
            <v>40.138646</v>
          </cell>
          <cell r="H224">
            <v>33.014965489999994</v>
          </cell>
        </row>
        <row r="225">
          <cell r="C225">
            <v>12.10205733</v>
          </cell>
          <cell r="D225">
            <v>21.79411993</v>
          </cell>
          <cell r="E225">
            <v>16.5666063</v>
          </cell>
          <cell r="F225">
            <v>40.728673</v>
          </cell>
          <cell r="H225">
            <v>28.12314195</v>
          </cell>
        </row>
        <row r="226">
          <cell r="C226">
            <v>10.72238259</v>
          </cell>
          <cell r="D226">
            <v>19.26373571</v>
          </cell>
          <cell r="E226">
            <v>15.15243217</v>
          </cell>
          <cell r="F226">
            <v>38.97471</v>
          </cell>
          <cell r="H226">
            <v>12.712547619999999</v>
          </cell>
        </row>
        <row r="227">
          <cell r="C227">
            <v>12.43819658</v>
          </cell>
          <cell r="D227">
            <v>23.71333143</v>
          </cell>
          <cell r="E227">
            <v>17.52837505</v>
          </cell>
          <cell r="F227">
            <v>46.273736</v>
          </cell>
          <cell r="H227">
            <v>114.17555508000001</v>
          </cell>
        </row>
        <row r="231">
          <cell r="C231">
            <v>11.91188517</v>
          </cell>
          <cell r="D231">
            <v>23.25580123</v>
          </cell>
          <cell r="E231">
            <v>17.39527945</v>
          </cell>
          <cell r="F231">
            <v>44.394639</v>
          </cell>
          <cell r="G231">
            <v>0</v>
          </cell>
          <cell r="H231">
            <v>85.28575651</v>
          </cell>
        </row>
        <row r="232">
          <cell r="C232">
            <v>10.4041987</v>
          </cell>
          <cell r="D232">
            <v>19.6565505</v>
          </cell>
          <cell r="E232">
            <v>15.83602961</v>
          </cell>
          <cell r="F232">
            <v>40.388959</v>
          </cell>
          <cell r="G232">
            <v>0</v>
          </cell>
          <cell r="H232">
            <v>14.226693869999998</v>
          </cell>
        </row>
        <row r="233">
          <cell r="C233">
            <v>11.48756858</v>
          </cell>
          <cell r="D233">
            <v>22.645677</v>
          </cell>
          <cell r="E233">
            <v>16.00424955</v>
          </cell>
          <cell r="F233">
            <v>42.103118</v>
          </cell>
          <cell r="G233">
            <v>0</v>
          </cell>
          <cell r="H233">
            <v>57.3609055</v>
          </cell>
        </row>
        <row r="234">
          <cell r="C234">
            <v>12.44624846</v>
          </cell>
          <cell r="D234">
            <v>24.72760626</v>
          </cell>
          <cell r="E234">
            <v>20.60229153</v>
          </cell>
          <cell r="F234">
            <v>53.251526</v>
          </cell>
          <cell r="G234">
            <v>0</v>
          </cell>
          <cell r="H234">
            <v>108.63198239</v>
          </cell>
        </row>
        <row r="235">
          <cell r="C235">
            <v>12.28436761</v>
          </cell>
          <cell r="D235">
            <v>24.56310409</v>
          </cell>
          <cell r="E235">
            <v>21.66928485</v>
          </cell>
          <cell r="F235">
            <v>54.61097</v>
          </cell>
          <cell r="G235">
            <v>0</v>
          </cell>
          <cell r="H235">
            <v>83.74426511</v>
          </cell>
        </row>
        <row r="236">
          <cell r="C236">
            <v>11.1266529</v>
          </cell>
          <cell r="D236">
            <v>21.71979073</v>
          </cell>
          <cell r="E236">
            <v>14.4695311</v>
          </cell>
          <cell r="F236">
            <v>37.886811</v>
          </cell>
          <cell r="G236">
            <v>0</v>
          </cell>
          <cell r="H236">
            <v>222.33835104</v>
          </cell>
        </row>
        <row r="237">
          <cell r="C237">
            <v>13.66881426</v>
          </cell>
          <cell r="D237">
            <v>43.887831</v>
          </cell>
          <cell r="E237">
            <v>16.8961786</v>
          </cell>
          <cell r="F237">
            <v>26.15733912</v>
          </cell>
          <cell r="G237">
            <v>0</v>
          </cell>
          <cell r="H237">
            <v>15.94250396</v>
          </cell>
        </row>
        <row r="238">
          <cell r="C238">
            <v>11.7681315</v>
          </cell>
          <cell r="D238">
            <v>23.29945695</v>
          </cell>
          <cell r="E238">
            <v>15.66677256</v>
          </cell>
          <cell r="F238">
            <v>42.083181</v>
          </cell>
          <cell r="G238">
            <v>0</v>
          </cell>
          <cell r="H238">
            <v>53.622818460000005</v>
          </cell>
        </row>
        <row r="239">
          <cell r="C239">
            <v>11.425841515557075</v>
          </cell>
          <cell r="D239">
            <v>22.267133290000004</v>
          </cell>
          <cell r="E239">
            <v>15.074174647174054</v>
          </cell>
          <cell r="F239">
            <v>40.787209</v>
          </cell>
          <cell r="G239">
            <v>0</v>
          </cell>
          <cell r="H239">
            <v>36.781803675741656</v>
          </cell>
        </row>
        <row r="240">
          <cell r="C240">
            <v>13.723336971999998</v>
          </cell>
          <cell r="D240">
            <v>24.983263980477602</v>
          </cell>
          <cell r="E240">
            <v>16.567614749999997</v>
          </cell>
          <cell r="F240">
            <v>42.0726156995224</v>
          </cell>
          <cell r="G240">
            <v>0</v>
          </cell>
          <cell r="H240">
            <v>81.80074459340194</v>
          </cell>
        </row>
        <row r="241">
          <cell r="C241">
            <v>11.756292500172806</v>
          </cell>
          <cell r="D241">
            <v>22.355685229065998</v>
          </cell>
          <cell r="E241">
            <v>15.505562332466567</v>
          </cell>
          <cell r="F241">
            <v>41.58025473</v>
          </cell>
          <cell r="G241">
            <v>0</v>
          </cell>
          <cell r="H241">
            <v>82.3820715621059</v>
          </cell>
        </row>
        <row r="243">
          <cell r="C243">
            <v>13.087205721477849</v>
          </cell>
          <cell r="D243">
            <v>26.825</v>
          </cell>
          <cell r="E243">
            <v>17.96148488747975</v>
          </cell>
          <cell r="F243">
            <v>47.134</v>
          </cell>
          <cell r="G243">
            <v>14.97415574</v>
          </cell>
          <cell r="H243">
            <v>252.71000000000004</v>
          </cell>
        </row>
        <row r="249">
          <cell r="C249">
            <v>13.06</v>
          </cell>
          <cell r="D249">
            <v>24.568</v>
          </cell>
          <cell r="E249">
            <v>17.72</v>
          </cell>
          <cell r="F249">
            <v>44.183</v>
          </cell>
          <cell r="G249">
            <v>40.3343</v>
          </cell>
          <cell r="H249">
            <v>185.44000000000003</v>
          </cell>
        </row>
        <row r="250">
          <cell r="C250">
            <v>10.53</v>
          </cell>
          <cell r="D250">
            <v>21.063</v>
          </cell>
          <cell r="E250">
            <v>15.76</v>
          </cell>
          <cell r="F250">
            <v>40.606</v>
          </cell>
          <cell r="G250">
            <v>315.87219999999996</v>
          </cell>
          <cell r="H250">
            <v>163.75</v>
          </cell>
        </row>
        <row r="251">
          <cell r="C251">
            <v>12.419034840584105</v>
          </cell>
          <cell r="D251">
            <v>23.75243797</v>
          </cell>
          <cell r="E251">
            <v>18.58479463393685</v>
          </cell>
          <cell r="F251">
            <v>49.7281727</v>
          </cell>
          <cell r="G251">
            <v>223.93442181</v>
          </cell>
          <cell r="H251">
            <v>199.94</v>
          </cell>
        </row>
        <row r="252">
          <cell r="C252">
            <v>12.702809218711888</v>
          </cell>
          <cell r="D252">
            <v>25.54893225</v>
          </cell>
          <cell r="E252">
            <v>19.2669109600104</v>
          </cell>
          <cell r="F252">
            <v>47.18956978000001</v>
          </cell>
          <cell r="G252">
            <v>44.8942</v>
          </cell>
          <cell r="H252">
            <v>33.28</v>
          </cell>
        </row>
        <row r="253">
          <cell r="C253">
            <v>10.624900775265575</v>
          </cell>
          <cell r="D253">
            <v>22.31621823</v>
          </cell>
          <cell r="E253">
            <v>15.58374939714681</v>
          </cell>
          <cell r="F253">
            <v>44.10305</v>
          </cell>
          <cell r="G253">
            <v>29.70398583</v>
          </cell>
          <cell r="H253">
            <v>17.725</v>
          </cell>
        </row>
        <row r="254">
          <cell r="C254">
            <v>11.57</v>
          </cell>
          <cell r="D254">
            <v>22.678</v>
          </cell>
          <cell r="E254">
            <v>16.83</v>
          </cell>
          <cell r="F254">
            <v>44.788</v>
          </cell>
          <cell r="G254">
            <v>222.81066415</v>
          </cell>
          <cell r="H254">
            <v>12.295000000000002</v>
          </cell>
        </row>
        <row r="255">
          <cell r="C255">
            <v>12.62</v>
          </cell>
          <cell r="D255">
            <v>26.345</v>
          </cell>
          <cell r="E255">
            <v>17.65</v>
          </cell>
          <cell r="F255">
            <v>45.43</v>
          </cell>
          <cell r="G255">
            <v>121.81413986999999</v>
          </cell>
          <cell r="H255">
            <v>14.703999999999999</v>
          </cell>
        </row>
        <row r="256">
          <cell r="C256">
            <v>11.96</v>
          </cell>
          <cell r="D256">
            <v>23.084</v>
          </cell>
          <cell r="E256">
            <v>15.65</v>
          </cell>
          <cell r="F256">
            <v>40.567</v>
          </cell>
          <cell r="G256">
            <v>27.804087130000003</v>
          </cell>
          <cell r="H256">
            <v>25.880000000000003</v>
          </cell>
        </row>
        <row r="257">
          <cell r="C257">
            <v>13.57</v>
          </cell>
          <cell r="D257">
            <v>26.68</v>
          </cell>
          <cell r="E257">
            <v>20.23</v>
          </cell>
          <cell r="F257">
            <v>48.899</v>
          </cell>
          <cell r="G257">
            <v>24.68430627</v>
          </cell>
          <cell r="H257">
            <v>54.105</v>
          </cell>
        </row>
        <row r="258">
          <cell r="C258">
            <v>13.012</v>
          </cell>
          <cell r="D258">
            <v>30.989</v>
          </cell>
          <cell r="E258">
            <v>20.98</v>
          </cell>
          <cell r="F258">
            <v>54.96</v>
          </cell>
          <cell r="G258">
            <v>44.13</v>
          </cell>
          <cell r="H258">
            <v>29.8069</v>
          </cell>
        </row>
        <row r="259">
          <cell r="C259">
            <v>11.28716113</v>
          </cell>
          <cell r="D259">
            <v>33.1</v>
          </cell>
          <cell r="E259">
            <v>16.2456028</v>
          </cell>
          <cell r="F259">
            <v>58.24</v>
          </cell>
          <cell r="G259">
            <v>48.70177635</v>
          </cell>
          <cell r="H259">
            <v>11.579999999999998</v>
          </cell>
        </row>
        <row r="260">
          <cell r="C260">
            <v>15.00369335502425</v>
          </cell>
          <cell r="D260">
            <v>45.365</v>
          </cell>
          <cell r="E260">
            <v>21.555</v>
          </cell>
          <cell r="F260">
            <v>74.175</v>
          </cell>
          <cell r="G260">
            <v>41.71</v>
          </cell>
          <cell r="H260">
            <v>35.85</v>
          </cell>
        </row>
        <row r="267">
          <cell r="C267">
            <v>10.869955630000002</v>
          </cell>
          <cell r="D267">
            <v>41.62666223</v>
          </cell>
          <cell r="E267">
            <v>16.954739</v>
          </cell>
          <cell r="F267">
            <v>76.988986</v>
          </cell>
          <cell r="G267">
            <v>67.78389589</v>
          </cell>
          <cell r="H267">
            <v>17.34333208</v>
          </cell>
        </row>
        <row r="268">
          <cell r="C268">
            <v>11.892384000000002</v>
          </cell>
          <cell r="D268">
            <v>47.02752045999999</v>
          </cell>
          <cell r="E268">
            <v>18.57351861</v>
          </cell>
          <cell r="F268">
            <v>73.59412</v>
          </cell>
          <cell r="G268">
            <v>19.217937810000002</v>
          </cell>
          <cell r="H268">
            <v>26.68</v>
          </cell>
        </row>
        <row r="269">
          <cell r="C269">
            <v>13.67560568</v>
          </cell>
          <cell r="D269">
            <v>54.81285769</v>
          </cell>
          <cell r="E269">
            <v>22.98432083</v>
          </cell>
          <cell r="F269">
            <v>90.463406</v>
          </cell>
          <cell r="G269">
            <v>29.6542124</v>
          </cell>
          <cell r="H269">
            <v>157.839</v>
          </cell>
        </row>
        <row r="270">
          <cell r="C270">
            <v>13.881702934704432</v>
          </cell>
          <cell r="D270">
            <v>56.879293</v>
          </cell>
          <cell r="E270">
            <v>20.86529869438725</v>
          </cell>
          <cell r="F270">
            <v>83.887917</v>
          </cell>
          <cell r="G270">
            <v>17.19763214</v>
          </cell>
          <cell r="H270">
            <v>43.3352141666862</v>
          </cell>
        </row>
        <row r="271">
          <cell r="C271">
            <v>11.675011369999996</v>
          </cell>
          <cell r="D271">
            <v>45.12062359</v>
          </cell>
          <cell r="E271">
            <v>16.43721409</v>
          </cell>
          <cell r="F271">
            <v>74.423702</v>
          </cell>
          <cell r="G271">
            <v>2.3930811899999997</v>
          </cell>
          <cell r="H271">
            <v>48.88727185</v>
          </cell>
        </row>
        <row r="272">
          <cell r="C272">
            <v>11.97261302</v>
          </cell>
          <cell r="D272">
            <v>47.98781675</v>
          </cell>
          <cell r="E272">
            <v>18.39940194</v>
          </cell>
          <cell r="F272">
            <v>83.970343</v>
          </cell>
          <cell r="G272">
            <v>35.81961945</v>
          </cell>
          <cell r="H272">
            <v>23.50631972</v>
          </cell>
        </row>
        <row r="273">
          <cell r="C273">
            <v>12.754207090000001</v>
          </cell>
          <cell r="D273">
            <v>51.39154371</v>
          </cell>
          <cell r="E273">
            <v>20.287781419999998</v>
          </cell>
          <cell r="F273">
            <v>82.96510325</v>
          </cell>
          <cell r="G273">
            <v>9.270387040000001</v>
          </cell>
          <cell r="H273">
            <v>17.39970631863849</v>
          </cell>
        </row>
        <row r="274">
          <cell r="C274">
            <v>12.071679336500003</v>
          </cell>
          <cell r="D274">
            <v>45.30776904</v>
          </cell>
          <cell r="E274">
            <v>16.7657011</v>
          </cell>
          <cell r="F274">
            <v>78.134326</v>
          </cell>
          <cell r="G274">
            <v>0.18699312</v>
          </cell>
          <cell r="H274">
            <v>14.27617693</v>
          </cell>
        </row>
        <row r="275">
          <cell r="C275">
            <v>15.595538659999999</v>
          </cell>
          <cell r="D275">
            <v>42.944358140000006</v>
          </cell>
          <cell r="E275">
            <v>18.88578419</v>
          </cell>
          <cell r="F275">
            <v>80.50219</v>
          </cell>
          <cell r="G275">
            <v>0</v>
          </cell>
          <cell r="H275">
            <v>14.984902211614878</v>
          </cell>
        </row>
        <row r="276">
          <cell r="C276">
            <v>9.086026440000001</v>
          </cell>
          <cell r="D276">
            <v>34.68103065000001</v>
          </cell>
          <cell r="E276">
            <v>17.355171419999998</v>
          </cell>
          <cell r="F276">
            <v>78.81316</v>
          </cell>
          <cell r="G276">
            <v>64.17401411</v>
          </cell>
          <cell r="H276">
            <v>29.817610060597357</v>
          </cell>
        </row>
        <row r="277">
          <cell r="C277">
            <v>9.845911570000002</v>
          </cell>
          <cell r="D277">
            <v>36.58933547999999</v>
          </cell>
          <cell r="E277">
            <v>18.57703614</v>
          </cell>
          <cell r="F277">
            <v>79.574577</v>
          </cell>
          <cell r="G277">
            <v>32.2547148</v>
          </cell>
          <cell r="H277">
            <v>21.05587062226072</v>
          </cell>
        </row>
        <row r="278">
          <cell r="C278">
            <v>12.2000621</v>
          </cell>
          <cell r="D278">
            <v>47.51394631999999</v>
          </cell>
          <cell r="E278">
            <v>22.667898210000004</v>
          </cell>
          <cell r="F278">
            <v>100.948268</v>
          </cell>
          <cell r="G278">
            <v>0</v>
          </cell>
          <cell r="H278">
            <v>17.4821527844826</v>
          </cell>
        </row>
        <row r="285">
          <cell r="C285">
            <v>9.44445393</v>
          </cell>
          <cell r="D285">
            <v>31.251133789999997</v>
          </cell>
          <cell r="E285">
            <v>17.93199603</v>
          </cell>
          <cell r="F285">
            <v>81.800992</v>
          </cell>
          <cell r="G285">
            <v>0</v>
          </cell>
          <cell r="H285">
            <v>13.01696686888198</v>
          </cell>
        </row>
        <row r="286">
          <cell r="C286">
            <v>9.24834035</v>
          </cell>
          <cell r="D286">
            <v>36.85442926999998</v>
          </cell>
          <cell r="E286">
            <v>19.53745442</v>
          </cell>
          <cell r="F286">
            <v>88.739845</v>
          </cell>
          <cell r="G286">
            <v>0</v>
          </cell>
          <cell r="H286">
            <v>102.26789955999999</v>
          </cell>
        </row>
        <row r="287">
          <cell r="C287">
            <v>11.005904540000001</v>
          </cell>
          <cell r="D287">
            <v>43.86211829</v>
          </cell>
          <cell r="E287">
            <v>21.89340271</v>
          </cell>
          <cell r="F287">
            <v>97.282999</v>
          </cell>
          <cell r="G287">
            <v>0.16</v>
          </cell>
          <cell r="H287">
            <v>41.177056560000004</v>
          </cell>
        </row>
        <row r="288">
          <cell r="C288">
            <v>10.07179406</v>
          </cell>
          <cell r="D288">
            <v>39.68559950000002</v>
          </cell>
          <cell r="E288">
            <v>20.40641412</v>
          </cell>
          <cell r="F288">
            <v>92.889635</v>
          </cell>
          <cell r="G288">
            <v>3.7049818199999995</v>
          </cell>
          <cell r="H288">
            <v>13.16730627003568</v>
          </cell>
        </row>
        <row r="289">
          <cell r="C289">
            <v>10.18131615</v>
          </cell>
          <cell r="D289">
            <v>40.71322129000001</v>
          </cell>
          <cell r="E289">
            <v>19.331645769999998</v>
          </cell>
          <cell r="F289">
            <v>92.657104</v>
          </cell>
          <cell r="G289">
            <v>0</v>
          </cell>
          <cell r="H289">
            <v>12.30224997195983</v>
          </cell>
        </row>
        <row r="290">
          <cell r="C290">
            <v>10.498096724</v>
          </cell>
          <cell r="D290">
            <v>41.684966206</v>
          </cell>
          <cell r="E290">
            <v>22.94579601</v>
          </cell>
          <cell r="F290">
            <v>96.12953</v>
          </cell>
          <cell r="G290">
            <v>0</v>
          </cell>
          <cell r="H290">
            <v>23.11694549166666</v>
          </cell>
        </row>
        <row r="291">
          <cell r="C291">
            <v>10.498519280000002</v>
          </cell>
          <cell r="D291">
            <v>41.95254174</v>
          </cell>
          <cell r="E291">
            <v>19.95546255</v>
          </cell>
          <cell r="F291">
            <v>92.650108</v>
          </cell>
          <cell r="G291">
            <v>0</v>
          </cell>
          <cell r="H291">
            <v>10.989226359206993</v>
          </cell>
        </row>
        <row r="292">
          <cell r="C292">
            <v>12.10068457720413</v>
          </cell>
          <cell r="D292">
            <v>48.25491124</v>
          </cell>
          <cell r="E292">
            <v>20.936081007762624</v>
          </cell>
          <cell r="F292">
            <v>94.54531631</v>
          </cell>
          <cell r="G292">
            <v>27.237975240000004</v>
          </cell>
          <cell r="H292">
            <v>20.268346612069198</v>
          </cell>
        </row>
        <row r="293">
          <cell r="G293">
            <v>47.076229479999995</v>
          </cell>
          <cell r="H293">
            <v>14.08091122</v>
          </cell>
        </row>
        <row r="294">
          <cell r="G294">
            <v>16.24665455</v>
          </cell>
          <cell r="H294">
            <v>10.75155631</v>
          </cell>
        </row>
        <row r="295">
          <cell r="G295">
            <v>14.566364859999998</v>
          </cell>
          <cell r="H295">
            <v>13.692392049999999</v>
          </cell>
        </row>
        <row r="296">
          <cell r="G296">
            <v>1.68878197</v>
          </cell>
          <cell r="H296">
            <v>13.259466129999998</v>
          </cell>
        </row>
        <row r="420">
          <cell r="G420">
            <v>40.39069089</v>
          </cell>
          <cell r="H420">
            <v>22.277684569999998</v>
          </cell>
        </row>
        <row r="421">
          <cell r="G421">
            <v>8.38465682</v>
          </cell>
          <cell r="H421">
            <v>13.49384121</v>
          </cell>
        </row>
        <row r="422">
          <cell r="G422">
            <v>1.96879213</v>
          </cell>
          <cell r="H422">
            <v>37.32794883</v>
          </cell>
        </row>
        <row r="423">
          <cell r="G423">
            <v>0</v>
          </cell>
          <cell r="H423">
            <v>13.560614159999998</v>
          </cell>
        </row>
        <row r="424">
          <cell r="G424">
            <v>0</v>
          </cell>
          <cell r="H424">
            <v>27.18145402</v>
          </cell>
        </row>
        <row r="425">
          <cell r="G425">
            <v>0</v>
          </cell>
          <cell r="H425">
            <v>56.41961793867471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kt purch and sales 2003 -2021"/>
      <sheetName val="disagg pur and sales 2006"/>
      <sheetName val="disagg pur&amp; sales 2005"/>
      <sheetName val="disagg pur &amp; sales 2004"/>
      <sheetName val="disag pur &amp; sales 2003"/>
      <sheetName val="market purchases &amp; sales 2002"/>
      <sheetName val="disag pur &amp; sales 2002"/>
      <sheetName val="market purchases &amp; sales 2001"/>
      <sheetName val="disagg pur and sales 2021"/>
      <sheetName val="INTERDEALER "/>
      <sheetName val="disag 2001"/>
      <sheetName val="Sheet3"/>
    </sheetNames>
    <sheetDataSet>
      <sheetData sheetId="8">
        <row r="5234">
          <cell r="G5234">
            <v>836.8235353052328</v>
          </cell>
          <cell r="L5234">
            <v>917.985641390504</v>
          </cell>
        </row>
        <row r="5235">
          <cell r="G5235">
            <v>312.91543407048374</v>
          </cell>
          <cell r="L5235">
            <v>292.0548888400718</v>
          </cell>
        </row>
        <row r="5236">
          <cell r="G5236">
            <v>329.05675749755113</v>
          </cell>
          <cell r="L5236">
            <v>330.66640046334425</v>
          </cell>
        </row>
        <row r="5305">
          <cell r="G5305">
            <v>624.2214526666972</v>
          </cell>
          <cell r="L5305">
            <v>601.4509563743858</v>
          </cell>
        </row>
        <row r="5306">
          <cell r="G5306">
            <v>353.0674499015655</v>
          </cell>
          <cell r="L5306">
            <v>300.8845849452335</v>
          </cell>
        </row>
        <row r="5307">
          <cell r="G5307">
            <v>316.7948200719914</v>
          </cell>
          <cell r="L5307">
            <v>316.58640571196014</v>
          </cell>
        </row>
        <row r="5339">
          <cell r="G5339">
            <v>672.5688658557584</v>
          </cell>
          <cell r="L5339">
            <v>717.3155124671241</v>
          </cell>
        </row>
        <row r="5340">
          <cell r="G5340">
            <v>307.2902616027675</v>
          </cell>
          <cell r="L5340">
            <v>308.65829683370004</v>
          </cell>
        </row>
        <row r="5341">
          <cell r="G5341">
            <v>315.86043117525656</v>
          </cell>
          <cell r="L5341">
            <v>315.7694911649995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kt purch and sales 2003 -2021"/>
      <sheetName val="disagg pur and sales 2006"/>
      <sheetName val="disagg pur&amp; sales 2005"/>
      <sheetName val="disagg pur &amp; sales 2004"/>
      <sheetName val="disag pur &amp; sales 2003"/>
      <sheetName val="market purchases &amp; sales 2002"/>
      <sheetName val="disag pur &amp; sales 2002"/>
      <sheetName val="market purchases &amp; sales 2001"/>
      <sheetName val="disagg pur and sales 2021"/>
      <sheetName val="INTERDEALER "/>
      <sheetName val="disag 2001"/>
      <sheetName val="Sheet3"/>
    </sheetNames>
    <sheetDataSet>
      <sheetData sheetId="8">
        <row r="5270">
          <cell r="G5270">
            <v>828.2356552687979</v>
          </cell>
          <cell r="L5270">
            <v>737.1476568848757</v>
          </cell>
        </row>
        <row r="5271">
          <cell r="G5271">
            <v>317.9009809416386</v>
          </cell>
          <cell r="L5271">
            <v>278.8792299898159</v>
          </cell>
        </row>
        <row r="5272">
          <cell r="G5272">
            <v>208.84101558865066</v>
          </cell>
          <cell r="L5272">
            <v>209.1412146424433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2"/>
  <sheetViews>
    <sheetView tabSelected="1" zoomScalePageLayoutView="0" workbookViewId="0" topLeftCell="A1">
      <pane xSplit="1" ySplit="14" topLeftCell="B279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B283" sqref="B283"/>
    </sheetView>
  </sheetViews>
  <sheetFormatPr defaultColWidth="8.8515625" defaultRowHeight="12.75"/>
  <cols>
    <col min="1" max="1" width="11.421875" style="52" customWidth="1"/>
    <col min="2" max="2" width="13.00390625" style="52" customWidth="1"/>
    <col min="3" max="3" width="12.421875" style="52" customWidth="1"/>
    <col min="4" max="4" width="12.140625" style="52" customWidth="1"/>
    <col min="5" max="5" width="12.00390625" style="52" customWidth="1"/>
    <col min="6" max="6" width="11.7109375" style="52" customWidth="1"/>
    <col min="7" max="7" width="12.140625" style="52" customWidth="1"/>
    <col min="8" max="8" width="11.140625" style="52" customWidth="1"/>
    <col min="9" max="10" width="10.8515625" style="52" customWidth="1"/>
    <col min="11" max="12" width="8.8515625" style="52" hidden="1" customWidth="1"/>
    <col min="13" max="13" width="9.28125" style="52" hidden="1" customWidth="1"/>
    <col min="14" max="16384" width="8.8515625" style="52" customWidth="1"/>
  </cols>
  <sheetData>
    <row r="1" spans="1:6" ht="15">
      <c r="A1" s="54" t="s">
        <v>76</v>
      </c>
      <c r="B1" s="55" t="s">
        <v>86</v>
      </c>
      <c r="C1" s="55"/>
      <c r="D1" s="55"/>
      <c r="E1" s="56"/>
      <c r="F1" s="56"/>
    </row>
    <row r="2" spans="1:6" ht="15">
      <c r="A2" s="54" t="s">
        <v>77</v>
      </c>
      <c r="B2" s="57" t="s">
        <v>91</v>
      </c>
      <c r="C2" s="55"/>
      <c r="D2" s="55"/>
      <c r="E2" s="56"/>
      <c r="F2" s="56"/>
    </row>
    <row r="3" spans="1:6" ht="15">
      <c r="A3" s="54" t="s">
        <v>78</v>
      </c>
      <c r="B3" s="58" t="s">
        <v>85</v>
      </c>
      <c r="C3" s="58"/>
      <c r="D3" s="58"/>
      <c r="E3" s="59"/>
      <c r="F3" s="59"/>
    </row>
    <row r="4" spans="1:6" ht="15">
      <c r="A4" s="54" t="s">
        <v>79</v>
      </c>
      <c r="B4" s="60" t="s">
        <v>92</v>
      </c>
      <c r="C4" s="61"/>
      <c r="D4" s="60"/>
      <c r="E4" s="62"/>
      <c r="F4" s="62"/>
    </row>
    <row r="5" spans="1:6" ht="15">
      <c r="A5" s="54" t="s">
        <v>80</v>
      </c>
      <c r="B5" s="63" t="s">
        <v>54</v>
      </c>
      <c r="C5" s="64"/>
      <c r="D5" s="64"/>
      <c r="E5" s="62"/>
      <c r="F5" s="62"/>
    </row>
    <row r="6" spans="1:6" ht="15">
      <c r="A6" s="54" t="s">
        <v>81</v>
      </c>
      <c r="B6" s="63" t="s">
        <v>87</v>
      </c>
      <c r="C6" s="64"/>
      <c r="D6" s="64"/>
      <c r="E6" s="62"/>
      <c r="F6" s="62"/>
    </row>
    <row r="7" spans="1:6" ht="15">
      <c r="A7" s="54" t="s">
        <v>82</v>
      </c>
      <c r="B7" s="63" t="s">
        <v>83</v>
      </c>
      <c r="C7" s="64"/>
      <c r="D7" s="64"/>
      <c r="E7" s="62"/>
      <c r="F7" s="62"/>
    </row>
    <row r="8" spans="1:6" ht="15">
      <c r="A8" s="65" t="s">
        <v>84</v>
      </c>
      <c r="B8" s="66"/>
      <c r="C8" s="67"/>
      <c r="D8" s="67"/>
      <c r="E8" s="68"/>
      <c r="F8" s="68"/>
    </row>
    <row r="13" spans="1:10" ht="12.75">
      <c r="A13" s="86" t="s">
        <v>88</v>
      </c>
      <c r="B13" s="77" t="s">
        <v>75</v>
      </c>
      <c r="C13" s="78"/>
      <c r="D13" s="79"/>
      <c r="E13" s="80" t="s">
        <v>73</v>
      </c>
      <c r="F13" s="81"/>
      <c r="G13" s="82"/>
      <c r="H13" s="83" t="s">
        <v>72</v>
      </c>
      <c r="I13" s="84"/>
      <c r="J13" s="85"/>
    </row>
    <row r="14" spans="1:10" ht="26.25" customHeight="1">
      <c r="A14" s="86"/>
      <c r="B14" s="74" t="s">
        <v>21</v>
      </c>
      <c r="C14" s="74" t="s">
        <v>17</v>
      </c>
      <c r="D14" s="74" t="s">
        <v>34</v>
      </c>
      <c r="E14" s="75" t="s">
        <v>21</v>
      </c>
      <c r="F14" s="75" t="s">
        <v>17</v>
      </c>
      <c r="G14" s="75" t="s">
        <v>34</v>
      </c>
      <c r="H14" s="76" t="s">
        <v>21</v>
      </c>
      <c r="I14" s="76" t="s">
        <v>64</v>
      </c>
      <c r="J14" s="76" t="s">
        <v>69</v>
      </c>
    </row>
    <row r="15" spans="1:10" ht="12.75">
      <c r="A15" s="69">
        <v>37287</v>
      </c>
      <c r="B15" s="70">
        <v>146.54</v>
      </c>
      <c r="C15" s="70">
        <v>241.58</v>
      </c>
      <c r="D15" s="70">
        <v>346.8</v>
      </c>
      <c r="E15" s="70">
        <v>118.99</v>
      </c>
      <c r="F15" s="70">
        <v>294.33</v>
      </c>
      <c r="G15" s="70">
        <v>316.9</v>
      </c>
      <c r="H15" s="70">
        <v>10.9</v>
      </c>
      <c r="I15" s="70">
        <v>11.32</v>
      </c>
      <c r="J15" s="70">
        <v>34.07</v>
      </c>
    </row>
    <row r="16" spans="1:10" ht="12.75">
      <c r="A16" s="69">
        <v>37315</v>
      </c>
      <c r="B16" s="70">
        <v>123.01</v>
      </c>
      <c r="C16" s="70">
        <v>222.42</v>
      </c>
      <c r="D16" s="70">
        <v>351.43</v>
      </c>
      <c r="E16" s="70">
        <v>101.62</v>
      </c>
      <c r="F16" s="70">
        <v>284.53</v>
      </c>
      <c r="G16" s="70">
        <v>320.97</v>
      </c>
      <c r="H16" s="70">
        <v>8.75</v>
      </c>
      <c r="I16" s="70">
        <v>12.06</v>
      </c>
      <c r="J16" s="70">
        <v>49.64</v>
      </c>
    </row>
    <row r="17" spans="1:10" ht="12.75">
      <c r="A17" s="69">
        <v>37346</v>
      </c>
      <c r="B17" s="70">
        <v>130.66</v>
      </c>
      <c r="C17" s="70">
        <v>278.18</v>
      </c>
      <c r="D17" s="70">
        <v>307.44</v>
      </c>
      <c r="E17" s="70">
        <v>117.79</v>
      </c>
      <c r="F17" s="70">
        <v>350.33</v>
      </c>
      <c r="G17" s="70">
        <v>258.56</v>
      </c>
      <c r="H17" s="70">
        <v>9.96</v>
      </c>
      <c r="I17" s="70">
        <v>15.13</v>
      </c>
      <c r="J17" s="70">
        <v>138.15</v>
      </c>
    </row>
    <row r="18" spans="1:10" ht="12.75">
      <c r="A18" s="69">
        <v>37376</v>
      </c>
      <c r="B18" s="70">
        <v>139.86</v>
      </c>
      <c r="C18" s="70">
        <v>274.18</v>
      </c>
      <c r="D18" s="70">
        <v>315.85</v>
      </c>
      <c r="E18" s="70">
        <v>107.23</v>
      </c>
      <c r="F18" s="70">
        <v>308.69</v>
      </c>
      <c r="G18" s="70">
        <v>305.76</v>
      </c>
      <c r="H18" s="70">
        <v>9.464</v>
      </c>
      <c r="I18" s="70">
        <v>13.01</v>
      </c>
      <c r="J18" s="70">
        <v>29.62</v>
      </c>
    </row>
    <row r="19" spans="1:10" ht="12.75">
      <c r="A19" s="69">
        <v>37407</v>
      </c>
      <c r="B19" s="70">
        <v>142.72</v>
      </c>
      <c r="C19" s="70">
        <v>346.67</v>
      </c>
      <c r="D19" s="70">
        <v>325.43</v>
      </c>
      <c r="E19" s="70">
        <v>124.27</v>
      </c>
      <c r="F19" s="70">
        <v>395.41</v>
      </c>
      <c r="G19" s="70">
        <v>289.99</v>
      </c>
      <c r="H19" s="70">
        <v>10.48</v>
      </c>
      <c r="I19" s="70">
        <v>15.61</v>
      </c>
      <c r="J19" s="70">
        <v>34.42</v>
      </c>
    </row>
    <row r="20" spans="1:10" ht="12.75">
      <c r="A20" s="69">
        <v>37437</v>
      </c>
      <c r="B20" s="70">
        <v>132.15</v>
      </c>
      <c r="C20" s="70">
        <v>332.44</v>
      </c>
      <c r="D20" s="70">
        <v>384.42</v>
      </c>
      <c r="E20" s="70">
        <v>108.8</v>
      </c>
      <c r="F20" s="70">
        <v>392.7</v>
      </c>
      <c r="G20" s="70">
        <v>335.4</v>
      </c>
      <c r="H20" s="70">
        <v>8.76</v>
      </c>
      <c r="I20" s="70">
        <v>14.11</v>
      </c>
      <c r="J20" s="70">
        <v>21.61</v>
      </c>
    </row>
    <row r="21" spans="1:10" ht="12.75">
      <c r="A21" s="69">
        <v>37468</v>
      </c>
      <c r="B21" s="70">
        <v>186.3</v>
      </c>
      <c r="C21" s="70">
        <v>316.71</v>
      </c>
      <c r="D21" s="70">
        <v>533.11</v>
      </c>
      <c r="E21" s="70">
        <v>148.87</v>
      </c>
      <c r="F21" s="70">
        <v>428.64</v>
      </c>
      <c r="G21" s="70">
        <v>470.74</v>
      </c>
      <c r="H21" s="70">
        <v>15.04</v>
      </c>
      <c r="I21" s="70">
        <v>17.97</v>
      </c>
      <c r="J21" s="70">
        <v>25.39</v>
      </c>
    </row>
    <row r="22" spans="1:10" ht="12.75">
      <c r="A22" s="69">
        <v>37499</v>
      </c>
      <c r="B22" s="70">
        <v>207.9</v>
      </c>
      <c r="C22" s="70">
        <v>287</v>
      </c>
      <c r="D22" s="70">
        <v>349.84</v>
      </c>
      <c r="E22" s="70">
        <v>177.08</v>
      </c>
      <c r="F22" s="70">
        <v>308.13</v>
      </c>
      <c r="G22" s="70">
        <v>325.43</v>
      </c>
      <c r="H22" s="70">
        <v>14.407</v>
      </c>
      <c r="I22" s="70">
        <v>14.259</v>
      </c>
      <c r="J22" s="70">
        <v>24.96</v>
      </c>
    </row>
    <row r="23" spans="1:10" ht="12.75">
      <c r="A23" s="69">
        <v>37529</v>
      </c>
      <c r="B23" s="70">
        <v>175.4</v>
      </c>
      <c r="C23" s="70">
        <v>286.31</v>
      </c>
      <c r="D23" s="70">
        <v>399.71</v>
      </c>
      <c r="E23" s="70">
        <v>164.1</v>
      </c>
      <c r="F23" s="70">
        <v>347.1</v>
      </c>
      <c r="G23" s="70">
        <v>348.62</v>
      </c>
      <c r="H23" s="70">
        <v>13.21</v>
      </c>
      <c r="I23" s="70">
        <v>14.16</v>
      </c>
      <c r="J23" s="70">
        <v>75.01</v>
      </c>
    </row>
    <row r="24" spans="1:10" ht="12.75">
      <c r="A24" s="69">
        <v>37560</v>
      </c>
      <c r="B24" s="70">
        <v>186.45</v>
      </c>
      <c r="C24" s="70">
        <v>310.55</v>
      </c>
      <c r="D24" s="70">
        <v>436.65</v>
      </c>
      <c r="E24" s="70">
        <v>171.54</v>
      </c>
      <c r="F24" s="70">
        <v>392.61</v>
      </c>
      <c r="G24" s="70">
        <v>371.78</v>
      </c>
      <c r="H24" s="70">
        <v>15.48</v>
      </c>
      <c r="I24" s="70">
        <v>14.78</v>
      </c>
      <c r="J24" s="70">
        <v>55.54</v>
      </c>
    </row>
    <row r="25" spans="1:10" ht="12.75">
      <c r="A25" s="69">
        <v>37590</v>
      </c>
      <c r="B25" s="70">
        <v>169.41</v>
      </c>
      <c r="C25" s="70">
        <v>286.62</v>
      </c>
      <c r="D25" s="70">
        <v>427.8</v>
      </c>
      <c r="E25" s="70">
        <v>135.83</v>
      </c>
      <c r="F25" s="70">
        <v>323.75</v>
      </c>
      <c r="G25" s="70">
        <v>371.93</v>
      </c>
      <c r="H25" s="70">
        <v>11.97</v>
      </c>
      <c r="I25" s="70">
        <v>12.47</v>
      </c>
      <c r="J25" s="70">
        <v>22.72</v>
      </c>
    </row>
    <row r="26" spans="1:10" ht="12.75">
      <c r="A26" s="69">
        <v>37621</v>
      </c>
      <c r="B26" s="70">
        <v>162.24</v>
      </c>
      <c r="C26" s="70">
        <v>268.1</v>
      </c>
      <c r="D26" s="70">
        <v>342.56</v>
      </c>
      <c r="E26" s="70">
        <v>129.75</v>
      </c>
      <c r="F26" s="70">
        <v>295.05</v>
      </c>
      <c r="G26" s="70">
        <v>316.5</v>
      </c>
      <c r="H26" s="70">
        <v>11.84</v>
      </c>
      <c r="I26" s="70">
        <v>16.16</v>
      </c>
      <c r="J26" s="70">
        <v>39.60000000000002</v>
      </c>
    </row>
    <row r="27" spans="1:10" ht="12.75">
      <c r="A27" s="69">
        <v>37652</v>
      </c>
      <c r="B27" s="70">
        <v>179.48</v>
      </c>
      <c r="C27" s="70">
        <v>329.91</v>
      </c>
      <c r="D27" s="70">
        <v>501.39</v>
      </c>
      <c r="E27" s="70">
        <v>197.55</v>
      </c>
      <c r="F27" s="70">
        <v>393.13</v>
      </c>
      <c r="G27" s="70">
        <v>412.97</v>
      </c>
      <c r="H27" s="70">
        <v>12.213</v>
      </c>
      <c r="I27" s="70">
        <v>15.62</v>
      </c>
      <c r="J27" s="70">
        <v>23.96</v>
      </c>
    </row>
    <row r="28" spans="1:10" ht="12.75">
      <c r="A28" s="69">
        <v>37680</v>
      </c>
      <c r="B28" s="70">
        <v>185.02</v>
      </c>
      <c r="C28" s="70">
        <v>307.36</v>
      </c>
      <c r="D28" s="70">
        <v>387.38</v>
      </c>
      <c r="E28" s="70">
        <v>170.43</v>
      </c>
      <c r="F28" s="70">
        <v>363.73</v>
      </c>
      <c r="G28" s="70">
        <v>323.3</v>
      </c>
      <c r="H28" s="70">
        <v>12.6</v>
      </c>
      <c r="I28" s="70">
        <v>15.31</v>
      </c>
      <c r="J28" s="70">
        <v>70.06</v>
      </c>
    </row>
    <row r="29" spans="1:10" ht="12.75">
      <c r="A29" s="69">
        <v>37711</v>
      </c>
      <c r="B29" s="70">
        <v>156.51</v>
      </c>
      <c r="C29" s="70">
        <v>246.23</v>
      </c>
      <c r="D29" s="70">
        <v>353.01</v>
      </c>
      <c r="E29" s="70">
        <v>141.23</v>
      </c>
      <c r="F29" s="70">
        <v>323.25</v>
      </c>
      <c r="G29" s="70">
        <v>306.31</v>
      </c>
      <c r="H29" s="70">
        <v>10.65</v>
      </c>
      <c r="I29" s="70">
        <v>14.59</v>
      </c>
      <c r="J29" s="70">
        <v>102.11</v>
      </c>
    </row>
    <row r="30" spans="1:10" ht="12.75">
      <c r="A30" s="69">
        <v>37741</v>
      </c>
      <c r="B30" s="70">
        <v>166.5</v>
      </c>
      <c r="C30" s="70">
        <v>254.23</v>
      </c>
      <c r="D30" s="70">
        <v>441.97</v>
      </c>
      <c r="E30" s="70">
        <v>145.27</v>
      </c>
      <c r="F30" s="70">
        <v>308.58</v>
      </c>
      <c r="G30" s="70">
        <v>401.71</v>
      </c>
      <c r="H30" s="70">
        <v>14.55</v>
      </c>
      <c r="I30" s="70">
        <v>15.29</v>
      </c>
      <c r="J30" s="70">
        <v>27.99</v>
      </c>
    </row>
    <row r="31" spans="1:10" ht="12.75">
      <c r="A31" s="69">
        <v>37772</v>
      </c>
      <c r="B31" s="70">
        <v>153.33</v>
      </c>
      <c r="C31" s="70">
        <v>338.09</v>
      </c>
      <c r="D31" s="70">
        <v>216.2</v>
      </c>
      <c r="E31" s="70">
        <v>137.93</v>
      </c>
      <c r="F31" s="70">
        <v>396.7</v>
      </c>
      <c r="G31" s="70">
        <v>177.35</v>
      </c>
      <c r="H31" s="70">
        <v>12.085</v>
      </c>
      <c r="I31" s="70">
        <v>13.6</v>
      </c>
      <c r="J31" s="70">
        <v>66.11</v>
      </c>
    </row>
    <row r="32" spans="1:10" ht="12.75">
      <c r="A32" s="69">
        <v>37802</v>
      </c>
      <c r="B32" s="70">
        <v>142.28</v>
      </c>
      <c r="C32" s="70">
        <v>292.23</v>
      </c>
      <c r="D32" s="70">
        <v>199.25</v>
      </c>
      <c r="E32" s="70">
        <v>115.55</v>
      </c>
      <c r="F32" s="70">
        <v>314.41</v>
      </c>
      <c r="G32" s="70">
        <v>186.37</v>
      </c>
      <c r="H32" s="70">
        <v>12.94</v>
      </c>
      <c r="I32" s="70">
        <v>11.85</v>
      </c>
      <c r="J32" s="70">
        <v>50.23</v>
      </c>
    </row>
    <row r="33" spans="1:10" ht="12.75">
      <c r="A33" s="69">
        <v>37833</v>
      </c>
      <c r="B33" s="70">
        <v>150.77</v>
      </c>
      <c r="C33" s="70">
        <v>275.59</v>
      </c>
      <c r="D33" s="70">
        <v>220.29</v>
      </c>
      <c r="E33" s="70">
        <v>123.21</v>
      </c>
      <c r="F33" s="70">
        <v>292.28</v>
      </c>
      <c r="G33" s="70">
        <v>207.27</v>
      </c>
      <c r="H33" s="70">
        <v>13.399</v>
      </c>
      <c r="I33" s="70">
        <v>15.06</v>
      </c>
      <c r="J33" s="70">
        <v>72.86</v>
      </c>
    </row>
    <row r="34" spans="1:10" ht="12.75">
      <c r="A34" s="69">
        <v>37864</v>
      </c>
      <c r="B34" s="70">
        <v>151.76</v>
      </c>
      <c r="C34" s="70">
        <v>271.88</v>
      </c>
      <c r="D34" s="70">
        <v>188.65</v>
      </c>
      <c r="E34" s="70">
        <v>126.62</v>
      </c>
      <c r="F34" s="70">
        <v>310.33</v>
      </c>
      <c r="G34" s="70">
        <v>176.83</v>
      </c>
      <c r="H34" s="70">
        <v>12.66</v>
      </c>
      <c r="I34" s="70">
        <v>13.75</v>
      </c>
      <c r="J34" s="70">
        <v>36.32</v>
      </c>
    </row>
    <row r="35" spans="1:10" ht="12.75">
      <c r="A35" s="69">
        <v>37894</v>
      </c>
      <c r="B35" s="70">
        <v>155.73</v>
      </c>
      <c r="C35" s="70">
        <v>259.32</v>
      </c>
      <c r="D35" s="70">
        <v>237.78</v>
      </c>
      <c r="E35" s="70">
        <v>129.56</v>
      </c>
      <c r="F35" s="70">
        <v>284.3</v>
      </c>
      <c r="G35" s="70">
        <v>234.24</v>
      </c>
      <c r="H35" s="70">
        <v>12.46</v>
      </c>
      <c r="I35" s="70">
        <v>12.148</v>
      </c>
      <c r="J35" s="70">
        <v>46.83</v>
      </c>
    </row>
    <row r="36" spans="1:10" ht="12.75">
      <c r="A36" s="69">
        <v>37925</v>
      </c>
      <c r="B36" s="70">
        <v>155.78</v>
      </c>
      <c r="C36" s="70">
        <v>320.69</v>
      </c>
      <c r="D36" s="70">
        <v>185.73</v>
      </c>
      <c r="E36" s="70">
        <v>138.63</v>
      </c>
      <c r="F36" s="70">
        <v>340.79</v>
      </c>
      <c r="G36" s="70">
        <v>186.49</v>
      </c>
      <c r="H36" s="70">
        <v>11.21</v>
      </c>
      <c r="I36" s="70">
        <v>12.717</v>
      </c>
      <c r="J36" s="70">
        <v>39.04</v>
      </c>
    </row>
    <row r="37" spans="1:10" ht="12.75">
      <c r="A37" s="69">
        <v>37955</v>
      </c>
      <c r="B37" s="70">
        <v>132.22</v>
      </c>
      <c r="C37" s="70">
        <v>263.81</v>
      </c>
      <c r="D37" s="70">
        <v>242.98</v>
      </c>
      <c r="E37" s="70">
        <v>112.88</v>
      </c>
      <c r="F37" s="70">
        <v>265.06</v>
      </c>
      <c r="G37" s="70">
        <v>239.53</v>
      </c>
      <c r="H37" s="70">
        <v>11.43</v>
      </c>
      <c r="I37" s="70">
        <v>12.36</v>
      </c>
      <c r="J37" s="70">
        <v>42.26</v>
      </c>
    </row>
    <row r="38" spans="1:10" ht="12.75">
      <c r="A38" s="69">
        <v>37986</v>
      </c>
      <c r="B38" s="70">
        <v>177.45</v>
      </c>
      <c r="C38" s="70">
        <v>303.51</v>
      </c>
      <c r="D38" s="70">
        <v>258.01</v>
      </c>
      <c r="E38" s="70">
        <v>146.56</v>
      </c>
      <c r="F38" s="70">
        <v>334.19</v>
      </c>
      <c r="G38" s="70">
        <v>248.52</v>
      </c>
      <c r="H38" s="70">
        <v>15.65</v>
      </c>
      <c r="I38" s="70">
        <v>16.747</v>
      </c>
      <c r="J38" s="70">
        <v>38.360000000000014</v>
      </c>
    </row>
    <row r="39" spans="1:10" ht="12.75">
      <c r="A39" s="69">
        <v>38017</v>
      </c>
      <c r="B39" s="70">
        <v>154.76</v>
      </c>
      <c r="C39" s="70">
        <v>277.66</v>
      </c>
      <c r="D39" s="70">
        <v>232.62</v>
      </c>
      <c r="E39" s="70">
        <v>134.9</v>
      </c>
      <c r="F39" s="70">
        <v>332.61</v>
      </c>
      <c r="G39" s="70">
        <v>225.61</v>
      </c>
      <c r="H39" s="70">
        <v>10.66</v>
      </c>
      <c r="I39" s="70">
        <v>18.21</v>
      </c>
      <c r="J39" s="70">
        <v>76.25</v>
      </c>
    </row>
    <row r="40" spans="1:10" ht="12.75">
      <c r="A40" s="69">
        <v>38046</v>
      </c>
      <c r="B40" s="70">
        <v>136.77</v>
      </c>
      <c r="C40" s="70">
        <v>247.42</v>
      </c>
      <c r="D40" s="70">
        <v>210.49</v>
      </c>
      <c r="E40" s="70">
        <v>111.36</v>
      </c>
      <c r="F40" s="70">
        <v>280.01</v>
      </c>
      <c r="G40" s="70">
        <v>206.29</v>
      </c>
      <c r="H40" s="70">
        <v>8.728</v>
      </c>
      <c r="I40" s="70">
        <v>17.86</v>
      </c>
      <c r="J40" s="70">
        <v>28.97</v>
      </c>
    </row>
    <row r="41" spans="1:10" ht="12.75">
      <c r="A41" s="69">
        <v>38077</v>
      </c>
      <c r="B41" s="70">
        <v>168.86</v>
      </c>
      <c r="C41" s="70">
        <v>313.75</v>
      </c>
      <c r="D41" s="70">
        <v>267.04</v>
      </c>
      <c r="E41" s="70">
        <v>140.79</v>
      </c>
      <c r="F41" s="70">
        <v>381.06</v>
      </c>
      <c r="G41" s="70">
        <v>247.08</v>
      </c>
      <c r="H41" s="70">
        <v>16.5</v>
      </c>
      <c r="I41" s="70">
        <v>27.1</v>
      </c>
      <c r="J41" s="70">
        <v>102.44</v>
      </c>
    </row>
    <row r="42" spans="1:10" ht="12.75">
      <c r="A42" s="69">
        <v>38107</v>
      </c>
      <c r="B42" s="70">
        <v>150.62</v>
      </c>
      <c r="C42" s="70">
        <v>271.75</v>
      </c>
      <c r="D42" s="70">
        <v>247.74</v>
      </c>
      <c r="E42" s="70">
        <v>124.64</v>
      </c>
      <c r="F42" s="70">
        <v>346.83</v>
      </c>
      <c r="G42" s="70">
        <v>238.61</v>
      </c>
      <c r="H42" s="70">
        <v>11.13</v>
      </c>
      <c r="I42" s="70">
        <v>20.02</v>
      </c>
      <c r="J42" s="70">
        <v>39.3</v>
      </c>
    </row>
    <row r="43" spans="1:10" ht="12.75">
      <c r="A43" s="69">
        <v>38138</v>
      </c>
      <c r="B43" s="70">
        <v>146.76</v>
      </c>
      <c r="C43" s="70">
        <v>328.3</v>
      </c>
      <c r="D43" s="70">
        <v>226</v>
      </c>
      <c r="E43" s="70">
        <v>135.77</v>
      </c>
      <c r="F43" s="70">
        <v>345.34</v>
      </c>
      <c r="G43" s="70">
        <v>216.29</v>
      </c>
      <c r="H43" s="70">
        <v>11.537</v>
      </c>
      <c r="I43" s="70">
        <v>17.41</v>
      </c>
      <c r="J43" s="70">
        <v>54.76</v>
      </c>
    </row>
    <row r="44" spans="1:10" ht="12.75">
      <c r="A44" s="69">
        <v>38168</v>
      </c>
      <c r="B44" s="70">
        <v>124.94</v>
      </c>
      <c r="C44" s="70">
        <v>329.15</v>
      </c>
      <c r="D44" s="70">
        <v>236.3</v>
      </c>
      <c r="E44" s="70">
        <v>97.81</v>
      </c>
      <c r="F44" s="70">
        <v>353.14</v>
      </c>
      <c r="G44" s="70">
        <v>216.18</v>
      </c>
      <c r="H44" s="70">
        <v>13.404</v>
      </c>
      <c r="I44" s="70">
        <v>25.779</v>
      </c>
      <c r="J44" s="70">
        <v>24.36</v>
      </c>
    </row>
    <row r="45" spans="1:10" ht="12.75">
      <c r="A45" s="69">
        <v>38199</v>
      </c>
      <c r="B45" s="70">
        <v>131.94</v>
      </c>
      <c r="C45" s="70">
        <v>323.87</v>
      </c>
      <c r="D45" s="70">
        <v>232.14</v>
      </c>
      <c r="E45" s="70">
        <v>90.46</v>
      </c>
      <c r="F45" s="70">
        <v>361.97</v>
      </c>
      <c r="G45" s="70">
        <v>218.63</v>
      </c>
      <c r="H45" s="70">
        <v>8.779</v>
      </c>
      <c r="I45" s="70">
        <v>15.847</v>
      </c>
      <c r="J45" s="70">
        <v>41.31</v>
      </c>
    </row>
    <row r="46" spans="1:10" ht="12.75">
      <c r="A46" s="69">
        <v>38230</v>
      </c>
      <c r="B46" s="70">
        <v>129.57</v>
      </c>
      <c r="C46" s="70">
        <v>276.22</v>
      </c>
      <c r="D46" s="70">
        <v>220.33</v>
      </c>
      <c r="E46" s="70">
        <v>97.77</v>
      </c>
      <c r="F46" s="70">
        <v>307.81</v>
      </c>
      <c r="G46" s="70">
        <v>213.41</v>
      </c>
      <c r="H46" s="70">
        <v>11.173</v>
      </c>
      <c r="I46" s="70">
        <v>17.407</v>
      </c>
      <c r="J46" s="70">
        <v>44.07</v>
      </c>
    </row>
    <row r="47" spans="1:10" ht="12.75">
      <c r="A47" s="69">
        <v>38260</v>
      </c>
      <c r="B47" s="70">
        <v>109.67</v>
      </c>
      <c r="C47" s="70">
        <v>275.52</v>
      </c>
      <c r="D47" s="70">
        <v>206.57</v>
      </c>
      <c r="E47" s="70">
        <v>86.19</v>
      </c>
      <c r="F47" s="70">
        <v>326.58</v>
      </c>
      <c r="G47" s="70">
        <v>188.28</v>
      </c>
      <c r="H47" s="70">
        <v>9.18</v>
      </c>
      <c r="I47" s="70">
        <v>17.8</v>
      </c>
      <c r="J47" s="70">
        <v>43.28</v>
      </c>
    </row>
    <row r="48" spans="1:10" ht="12.75">
      <c r="A48" s="69">
        <v>38291</v>
      </c>
      <c r="B48" s="70">
        <v>111.88</v>
      </c>
      <c r="C48" s="70">
        <v>275.17</v>
      </c>
      <c r="D48" s="70">
        <v>187.66</v>
      </c>
      <c r="E48" s="70">
        <v>95.81</v>
      </c>
      <c r="F48" s="70">
        <v>332.99</v>
      </c>
      <c r="G48" s="70">
        <v>175.35</v>
      </c>
      <c r="H48" s="70">
        <v>7.52</v>
      </c>
      <c r="I48" s="70">
        <v>15.7</v>
      </c>
      <c r="J48" s="70">
        <v>19.87</v>
      </c>
    </row>
    <row r="49" spans="1:10" ht="12.75">
      <c r="A49" s="69">
        <v>38321</v>
      </c>
      <c r="B49" s="70">
        <v>130.88</v>
      </c>
      <c r="C49" s="70">
        <v>303.57</v>
      </c>
      <c r="D49" s="70">
        <v>236.47</v>
      </c>
      <c r="E49" s="70">
        <v>95.07</v>
      </c>
      <c r="F49" s="70">
        <v>359.59</v>
      </c>
      <c r="G49" s="70">
        <v>225.72</v>
      </c>
      <c r="H49" s="70">
        <v>10.06</v>
      </c>
      <c r="I49" s="70">
        <v>16.74</v>
      </c>
      <c r="J49" s="70">
        <v>22.71</v>
      </c>
    </row>
    <row r="50" spans="1:10" ht="12.75">
      <c r="A50" s="69">
        <v>38352</v>
      </c>
      <c r="B50" s="70">
        <v>154.42</v>
      </c>
      <c r="C50" s="70">
        <v>351.05</v>
      </c>
      <c r="D50" s="70">
        <v>305.38</v>
      </c>
      <c r="E50" s="70">
        <v>118.88</v>
      </c>
      <c r="F50" s="70">
        <v>369.91</v>
      </c>
      <c r="G50" s="70">
        <v>297.56</v>
      </c>
      <c r="H50" s="70">
        <v>16.113</v>
      </c>
      <c r="I50" s="70">
        <v>21.32</v>
      </c>
      <c r="J50" s="70">
        <v>71.60999999999996</v>
      </c>
    </row>
    <row r="51" spans="1:10" ht="12.75">
      <c r="A51" s="69">
        <v>38383</v>
      </c>
      <c r="B51" s="70">
        <v>130.56</v>
      </c>
      <c r="C51" s="70">
        <v>330.08</v>
      </c>
      <c r="D51" s="70">
        <v>279.31</v>
      </c>
      <c r="E51" s="70">
        <v>102.16</v>
      </c>
      <c r="F51" s="70">
        <v>365.45</v>
      </c>
      <c r="G51" s="70">
        <v>275.81</v>
      </c>
      <c r="H51" s="70">
        <v>10.66</v>
      </c>
      <c r="I51" s="70">
        <v>18.21</v>
      </c>
      <c r="J51" s="70">
        <v>28.38</v>
      </c>
    </row>
    <row r="52" spans="1:10" ht="12.75">
      <c r="A52" s="69">
        <v>38411</v>
      </c>
      <c r="B52" s="70">
        <v>119.12</v>
      </c>
      <c r="C52" s="70">
        <v>303.39</v>
      </c>
      <c r="D52" s="70">
        <v>233.24</v>
      </c>
      <c r="E52" s="70">
        <v>81.25</v>
      </c>
      <c r="F52" s="70">
        <v>340.24</v>
      </c>
      <c r="G52" s="70">
        <v>228.63</v>
      </c>
      <c r="H52" s="70">
        <v>8.73</v>
      </c>
      <c r="I52" s="70">
        <v>17.86</v>
      </c>
      <c r="J52" s="70">
        <v>25.84</v>
      </c>
    </row>
    <row r="53" spans="1:10" ht="12.75">
      <c r="A53" s="69">
        <v>38442</v>
      </c>
      <c r="B53" s="70">
        <v>130.95</v>
      </c>
      <c r="C53" s="70">
        <v>354.26</v>
      </c>
      <c r="D53" s="70">
        <v>296.49</v>
      </c>
      <c r="E53" s="70">
        <v>81.09</v>
      </c>
      <c r="F53" s="70">
        <v>391.51</v>
      </c>
      <c r="G53" s="70">
        <v>290.72</v>
      </c>
      <c r="H53" s="70">
        <v>16.5</v>
      </c>
      <c r="I53" s="70">
        <v>27.1</v>
      </c>
      <c r="J53" s="70">
        <v>83.25</v>
      </c>
    </row>
    <row r="54" spans="1:10" ht="12.75">
      <c r="A54" s="69">
        <v>38472</v>
      </c>
      <c r="B54" s="70">
        <v>119.58</v>
      </c>
      <c r="C54" s="70">
        <v>339.49</v>
      </c>
      <c r="D54" s="70">
        <v>311.15</v>
      </c>
      <c r="E54" s="70">
        <v>79.24</v>
      </c>
      <c r="F54" s="70">
        <v>406.69</v>
      </c>
      <c r="G54" s="70">
        <v>312.15</v>
      </c>
      <c r="H54" s="70">
        <v>11.13</v>
      </c>
      <c r="I54" s="70">
        <v>20.02</v>
      </c>
      <c r="J54" s="70">
        <v>140.14</v>
      </c>
    </row>
    <row r="55" spans="1:10" ht="12.75">
      <c r="A55" s="69">
        <v>38503</v>
      </c>
      <c r="B55" s="70">
        <v>121.67</v>
      </c>
      <c r="C55" s="70">
        <v>315.14</v>
      </c>
      <c r="D55" s="70">
        <v>302.39</v>
      </c>
      <c r="E55" s="70">
        <v>84.7</v>
      </c>
      <c r="F55" s="70">
        <v>399.66</v>
      </c>
      <c r="G55" s="70">
        <v>296.07</v>
      </c>
      <c r="H55" s="70">
        <v>11.54</v>
      </c>
      <c r="I55" s="70">
        <v>17.41</v>
      </c>
      <c r="J55" s="70">
        <v>104.6</v>
      </c>
    </row>
    <row r="56" spans="1:10" ht="12.75">
      <c r="A56" s="69">
        <v>38533</v>
      </c>
      <c r="B56" s="70">
        <v>131.04</v>
      </c>
      <c r="C56" s="70">
        <v>356.6</v>
      </c>
      <c r="D56" s="70">
        <v>331.15</v>
      </c>
      <c r="E56" s="70">
        <v>92.11</v>
      </c>
      <c r="F56" s="70">
        <v>449.48</v>
      </c>
      <c r="G56" s="70">
        <v>333.31</v>
      </c>
      <c r="H56" s="70">
        <v>13.4</v>
      </c>
      <c r="I56" s="70">
        <v>25.78</v>
      </c>
      <c r="J56" s="70">
        <v>84.29</v>
      </c>
    </row>
    <row r="57" spans="1:10" ht="12.75">
      <c r="A57" s="69">
        <v>38564</v>
      </c>
      <c r="B57" s="70">
        <v>127.25</v>
      </c>
      <c r="C57" s="70">
        <v>351.07</v>
      </c>
      <c r="D57" s="70">
        <v>319.26</v>
      </c>
      <c r="E57" s="70">
        <v>91.31</v>
      </c>
      <c r="F57" s="70">
        <v>430.37</v>
      </c>
      <c r="G57" s="70">
        <v>302.83</v>
      </c>
      <c r="H57" s="70">
        <v>8.78</v>
      </c>
      <c r="I57" s="70">
        <v>15.85</v>
      </c>
      <c r="J57" s="70">
        <v>440.81</v>
      </c>
    </row>
    <row r="58" spans="1:10" ht="12.75">
      <c r="A58" s="69">
        <v>38595</v>
      </c>
      <c r="B58" s="70">
        <v>147.15</v>
      </c>
      <c r="C58" s="70">
        <v>424.83</v>
      </c>
      <c r="D58" s="70">
        <v>307.09</v>
      </c>
      <c r="E58" s="70">
        <v>103.25</v>
      </c>
      <c r="F58" s="70">
        <v>448.41</v>
      </c>
      <c r="G58" s="70">
        <v>312.6</v>
      </c>
      <c r="H58" s="70">
        <v>11.17</v>
      </c>
      <c r="I58" s="70">
        <v>17.41</v>
      </c>
      <c r="J58" s="70">
        <v>100.31</v>
      </c>
    </row>
    <row r="59" spans="1:10" ht="12.75">
      <c r="A59" s="69">
        <v>38625</v>
      </c>
      <c r="B59" s="70">
        <v>141.31</v>
      </c>
      <c r="C59" s="70">
        <v>393.1</v>
      </c>
      <c r="D59" s="70">
        <v>306.43</v>
      </c>
      <c r="E59" s="70">
        <v>97.38</v>
      </c>
      <c r="F59" s="70">
        <v>407.59</v>
      </c>
      <c r="G59" s="70">
        <v>306.67</v>
      </c>
      <c r="H59" s="70">
        <v>9.18</v>
      </c>
      <c r="I59" s="70">
        <v>17.8</v>
      </c>
      <c r="J59" s="70">
        <v>77.76</v>
      </c>
    </row>
    <row r="60" spans="1:10" ht="12.75">
      <c r="A60" s="69">
        <v>38656</v>
      </c>
      <c r="B60" s="70">
        <v>125</v>
      </c>
      <c r="C60" s="70">
        <v>406.67</v>
      </c>
      <c r="D60" s="70">
        <v>249.99</v>
      </c>
      <c r="E60" s="70">
        <v>98.11</v>
      </c>
      <c r="F60" s="70">
        <v>402.36</v>
      </c>
      <c r="G60" s="70">
        <v>248.23</v>
      </c>
      <c r="H60" s="70">
        <v>7.52</v>
      </c>
      <c r="I60" s="70">
        <v>15.7</v>
      </c>
      <c r="J60" s="70">
        <v>29.98</v>
      </c>
    </row>
    <row r="61" spans="1:10" ht="12.75">
      <c r="A61" s="69">
        <v>38686</v>
      </c>
      <c r="B61" s="70">
        <v>150.39</v>
      </c>
      <c r="C61" s="70">
        <v>474.02</v>
      </c>
      <c r="D61" s="70">
        <v>332.95</v>
      </c>
      <c r="E61" s="70">
        <v>108.66</v>
      </c>
      <c r="F61" s="70">
        <v>495.76</v>
      </c>
      <c r="G61" s="70">
        <v>348.36</v>
      </c>
      <c r="H61" s="70">
        <v>10.06</v>
      </c>
      <c r="I61" s="70">
        <v>16.74</v>
      </c>
      <c r="J61" s="70">
        <v>110.78</v>
      </c>
    </row>
    <row r="62" spans="1:10" ht="12.75">
      <c r="A62" s="69">
        <v>38717</v>
      </c>
      <c r="B62" s="70">
        <v>188.8</v>
      </c>
      <c r="C62" s="70">
        <v>442.04</v>
      </c>
      <c r="D62" s="70">
        <v>384.19</v>
      </c>
      <c r="E62" s="70">
        <v>119.48</v>
      </c>
      <c r="F62" s="70">
        <v>462.08</v>
      </c>
      <c r="G62" s="70">
        <v>397.51</v>
      </c>
      <c r="H62" s="70">
        <v>16.11</v>
      </c>
      <c r="I62" s="70">
        <v>21.32</v>
      </c>
      <c r="J62" s="70">
        <v>104.33999999999992</v>
      </c>
    </row>
    <row r="63" spans="1:13" ht="12.75">
      <c r="A63" s="69">
        <v>38748</v>
      </c>
      <c r="B63" s="70">
        <v>156.85</v>
      </c>
      <c r="C63" s="70">
        <v>431.9</v>
      </c>
      <c r="D63" s="70">
        <v>393.58</v>
      </c>
      <c r="E63" s="70">
        <v>131.62</v>
      </c>
      <c r="F63" s="70">
        <v>418.69</v>
      </c>
      <c r="G63" s="70">
        <v>393.35</v>
      </c>
      <c r="H63" s="70">
        <v>10.414</v>
      </c>
      <c r="I63" s="70">
        <v>20.26</v>
      </c>
      <c r="J63" s="70">
        <v>97.76</v>
      </c>
      <c r="K63" s="52">
        <f aca="true" t="shared" si="0" ref="K63:K94">SUM(H111:J111)</f>
        <v>182.20944902000002</v>
      </c>
      <c r="L63" s="52">
        <v>182.20944902</v>
      </c>
      <c r="M63" s="52">
        <f aca="true" t="shared" si="1" ref="M63:M128">+L63-K63</f>
        <v>0</v>
      </c>
    </row>
    <row r="64" spans="1:13" ht="12.75">
      <c r="A64" s="69">
        <v>38776</v>
      </c>
      <c r="B64" s="70">
        <v>139.74</v>
      </c>
      <c r="C64" s="70">
        <v>368.3</v>
      </c>
      <c r="D64" s="70">
        <v>371.15</v>
      </c>
      <c r="E64" s="70">
        <v>139.98</v>
      </c>
      <c r="F64" s="70">
        <v>363.71</v>
      </c>
      <c r="G64" s="70">
        <v>374.47</v>
      </c>
      <c r="H64" s="70">
        <v>8.943</v>
      </c>
      <c r="I64" s="70">
        <v>17.83</v>
      </c>
      <c r="J64" s="70">
        <v>292.45</v>
      </c>
      <c r="K64" s="52">
        <f t="shared" si="0"/>
        <v>176.39157792</v>
      </c>
      <c r="L64" s="52">
        <v>176.39157792000003</v>
      </c>
      <c r="M64" s="52">
        <f t="shared" si="1"/>
        <v>0</v>
      </c>
    </row>
    <row r="65" spans="1:13" ht="12.75">
      <c r="A65" s="69">
        <v>38807</v>
      </c>
      <c r="B65" s="70">
        <v>151.54</v>
      </c>
      <c r="C65" s="70">
        <v>396.39</v>
      </c>
      <c r="D65" s="70">
        <v>488.43</v>
      </c>
      <c r="E65" s="70">
        <v>98.41</v>
      </c>
      <c r="F65" s="70">
        <v>470.61</v>
      </c>
      <c r="G65" s="70">
        <v>487.99</v>
      </c>
      <c r="H65" s="70">
        <v>12.548</v>
      </c>
      <c r="I65" s="70">
        <v>25.184</v>
      </c>
      <c r="J65" s="70">
        <v>126.14</v>
      </c>
      <c r="K65" s="52">
        <f t="shared" si="0"/>
        <v>232.13527267</v>
      </c>
      <c r="L65" s="52">
        <v>232.13527267</v>
      </c>
      <c r="M65" s="52">
        <f t="shared" si="1"/>
        <v>0</v>
      </c>
    </row>
    <row r="66" spans="1:13" ht="12.75">
      <c r="A66" s="69">
        <v>38837</v>
      </c>
      <c r="B66" s="70">
        <v>136.72</v>
      </c>
      <c r="C66" s="70">
        <v>320.91</v>
      </c>
      <c r="D66" s="70">
        <v>434.11</v>
      </c>
      <c r="E66" s="70">
        <v>87.65</v>
      </c>
      <c r="F66" s="70">
        <v>354.76</v>
      </c>
      <c r="G66" s="70">
        <v>441.9</v>
      </c>
      <c r="H66" s="70">
        <v>10.289</v>
      </c>
      <c r="I66" s="70">
        <v>18.613</v>
      </c>
      <c r="J66" s="70">
        <v>94.12</v>
      </c>
      <c r="K66" s="52">
        <f t="shared" si="0"/>
        <v>168.73669651999998</v>
      </c>
      <c r="L66" s="52">
        <v>168.73669652</v>
      </c>
      <c r="M66" s="52">
        <f t="shared" si="1"/>
        <v>0</v>
      </c>
    </row>
    <row r="67" spans="1:13" ht="12.75">
      <c r="A67" s="69">
        <v>38868</v>
      </c>
      <c r="B67" s="70">
        <v>163.23</v>
      </c>
      <c r="C67" s="70">
        <v>428.79</v>
      </c>
      <c r="D67" s="70">
        <v>501.36</v>
      </c>
      <c r="E67" s="70">
        <v>113.69</v>
      </c>
      <c r="F67" s="70">
        <v>464.13</v>
      </c>
      <c r="G67" s="70">
        <v>516.95</v>
      </c>
      <c r="H67" s="70">
        <v>12.287338</v>
      </c>
      <c r="I67" s="70">
        <v>25.825985</v>
      </c>
      <c r="J67" s="70">
        <v>63.14</v>
      </c>
      <c r="K67" s="52">
        <f t="shared" si="0"/>
        <v>234.65030436</v>
      </c>
      <c r="L67" s="52">
        <v>234.65030436</v>
      </c>
      <c r="M67" s="52">
        <f t="shared" si="1"/>
        <v>0</v>
      </c>
    </row>
    <row r="68" spans="1:13" ht="12.75">
      <c r="A68" s="69">
        <v>38898</v>
      </c>
      <c r="B68" s="70">
        <v>159.24</v>
      </c>
      <c r="C68" s="70">
        <v>463.28</v>
      </c>
      <c r="D68" s="70">
        <v>464.17</v>
      </c>
      <c r="E68" s="70">
        <v>98.89</v>
      </c>
      <c r="F68" s="70">
        <v>479.07</v>
      </c>
      <c r="G68" s="70">
        <v>488.66</v>
      </c>
      <c r="H68" s="70">
        <v>9.740930959999998</v>
      </c>
      <c r="I68" s="70">
        <v>20.69783686</v>
      </c>
      <c r="J68" s="70">
        <v>54.65</v>
      </c>
      <c r="K68" s="52">
        <f t="shared" si="0"/>
        <v>132.49198797</v>
      </c>
      <c r="L68" s="52">
        <v>132.49198797</v>
      </c>
      <c r="M68" s="52">
        <f t="shared" si="1"/>
        <v>0</v>
      </c>
    </row>
    <row r="69" spans="1:13" ht="12.75">
      <c r="A69" s="69">
        <v>38929</v>
      </c>
      <c r="B69" s="70">
        <v>156.67</v>
      </c>
      <c r="C69" s="70">
        <v>409.69</v>
      </c>
      <c r="D69" s="70">
        <v>476.49</v>
      </c>
      <c r="E69" s="70">
        <v>102.22</v>
      </c>
      <c r="F69" s="70">
        <v>479.77</v>
      </c>
      <c r="G69" s="70">
        <v>473.29</v>
      </c>
      <c r="H69" s="70">
        <v>12.261229</v>
      </c>
      <c r="I69" s="70">
        <v>23.866066</v>
      </c>
      <c r="J69" s="70">
        <v>76.34</v>
      </c>
      <c r="K69" s="52">
        <f t="shared" si="0"/>
        <v>132.85072974</v>
      </c>
      <c r="L69" s="52">
        <v>132.85072974</v>
      </c>
      <c r="M69" s="52">
        <f t="shared" si="1"/>
        <v>0</v>
      </c>
    </row>
    <row r="70" spans="1:13" ht="12.75">
      <c r="A70" s="69">
        <v>38960</v>
      </c>
      <c r="B70" s="70">
        <v>180.41</v>
      </c>
      <c r="C70" s="70">
        <v>406.8</v>
      </c>
      <c r="D70" s="70">
        <v>520.95</v>
      </c>
      <c r="E70" s="70">
        <v>108.83</v>
      </c>
      <c r="F70" s="70">
        <v>515.46</v>
      </c>
      <c r="G70" s="70">
        <v>523.28</v>
      </c>
      <c r="H70" s="70">
        <v>16.342865</v>
      </c>
      <c r="I70" s="70">
        <v>26.931838</v>
      </c>
      <c r="J70" s="70">
        <v>124.64</v>
      </c>
      <c r="K70" s="52">
        <f t="shared" si="0"/>
        <v>131.79632949969778</v>
      </c>
      <c r="L70" s="52">
        <v>131.79632949969778</v>
      </c>
      <c r="M70" s="52">
        <f t="shared" si="1"/>
        <v>0</v>
      </c>
    </row>
    <row r="71" spans="1:13" ht="12.75">
      <c r="A71" s="69">
        <v>38990</v>
      </c>
      <c r="B71" s="70">
        <v>151.19</v>
      </c>
      <c r="C71" s="70">
        <v>405.79</v>
      </c>
      <c r="D71" s="70">
        <v>509.04</v>
      </c>
      <c r="E71" s="70">
        <v>98.17</v>
      </c>
      <c r="F71" s="70">
        <v>514.91</v>
      </c>
      <c r="G71" s="70">
        <v>511.01</v>
      </c>
      <c r="H71" s="70">
        <v>11.77</v>
      </c>
      <c r="I71" s="70">
        <v>28.178</v>
      </c>
      <c r="J71" s="70">
        <v>23.662499999999994</v>
      </c>
      <c r="K71" s="52">
        <f t="shared" si="0"/>
        <v>111.2382060852949</v>
      </c>
      <c r="L71" s="52">
        <v>111.2382060852949</v>
      </c>
      <c r="M71" s="52">
        <f t="shared" si="1"/>
        <v>0</v>
      </c>
    </row>
    <row r="72" spans="1:13" ht="12.75">
      <c r="A72" s="69">
        <v>39021</v>
      </c>
      <c r="B72" s="70">
        <v>143.15</v>
      </c>
      <c r="C72" s="70">
        <v>490.37</v>
      </c>
      <c r="D72" s="70">
        <v>447.69</v>
      </c>
      <c r="E72" s="70">
        <v>100.2</v>
      </c>
      <c r="F72" s="70">
        <v>505.77</v>
      </c>
      <c r="G72" s="70">
        <v>442.47</v>
      </c>
      <c r="H72" s="70">
        <v>9.25587971</v>
      </c>
      <c r="I72" s="70">
        <v>27.67</v>
      </c>
      <c r="J72" s="70">
        <v>23.662499999999994</v>
      </c>
      <c r="K72" s="52">
        <f t="shared" si="0"/>
        <v>108.09231241</v>
      </c>
      <c r="L72" s="52">
        <v>108.09231241</v>
      </c>
      <c r="M72" s="52">
        <f t="shared" si="1"/>
        <v>0</v>
      </c>
    </row>
    <row r="73" spans="1:13" ht="12.75">
      <c r="A73" s="69">
        <v>39051</v>
      </c>
      <c r="B73" s="70">
        <v>139.13</v>
      </c>
      <c r="C73" s="70">
        <v>475.45</v>
      </c>
      <c r="D73" s="70">
        <v>359.68</v>
      </c>
      <c r="E73" s="70">
        <v>101.6</v>
      </c>
      <c r="F73" s="70">
        <v>516.25</v>
      </c>
      <c r="G73" s="70">
        <v>360.4</v>
      </c>
      <c r="H73" s="70">
        <v>11.9</v>
      </c>
      <c r="I73" s="70">
        <v>28.59</v>
      </c>
      <c r="J73" s="70">
        <v>23.662499999999994</v>
      </c>
      <c r="K73" s="52">
        <f t="shared" si="0"/>
        <v>134.35741748</v>
      </c>
      <c r="L73" s="52">
        <v>134.35741748</v>
      </c>
      <c r="M73" s="52">
        <f t="shared" si="1"/>
        <v>0</v>
      </c>
    </row>
    <row r="74" spans="1:13" ht="12.75">
      <c r="A74" s="69">
        <v>39082</v>
      </c>
      <c r="B74" s="70">
        <v>175.26</v>
      </c>
      <c r="C74" s="70">
        <v>481.32</v>
      </c>
      <c r="D74" s="70">
        <v>355.2</v>
      </c>
      <c r="E74" s="70">
        <v>102.53</v>
      </c>
      <c r="F74" s="70">
        <v>536.26</v>
      </c>
      <c r="G74" s="70">
        <v>361.98</v>
      </c>
      <c r="H74" s="70">
        <v>11.49</v>
      </c>
      <c r="I74" s="70">
        <v>29.717</v>
      </c>
      <c r="J74" s="70">
        <v>23.662499999999994</v>
      </c>
      <c r="K74" s="52">
        <f t="shared" si="0"/>
        <v>179.70137600000004</v>
      </c>
      <c r="L74" s="52">
        <v>179.70137600000004</v>
      </c>
      <c r="M74" s="52">
        <f t="shared" si="1"/>
        <v>0</v>
      </c>
    </row>
    <row r="75" spans="1:13" ht="12.75">
      <c r="A75" s="69">
        <v>39113</v>
      </c>
      <c r="B75" s="70">
        <v>185.88</v>
      </c>
      <c r="C75" s="70">
        <v>623.71</v>
      </c>
      <c r="D75" s="70">
        <v>333.21</v>
      </c>
      <c r="E75" s="70">
        <v>133.29</v>
      </c>
      <c r="F75" s="70">
        <v>633.34</v>
      </c>
      <c r="G75" s="70">
        <v>336.21</v>
      </c>
      <c r="H75" s="70">
        <v>13.19</v>
      </c>
      <c r="I75" s="70">
        <v>27.7</v>
      </c>
      <c r="J75" s="70">
        <v>185.6</v>
      </c>
      <c r="K75" s="52">
        <f t="shared" si="0"/>
        <v>123.07347912</v>
      </c>
      <c r="L75" s="52">
        <v>123.07347912</v>
      </c>
      <c r="M75" s="52">
        <f t="shared" si="1"/>
        <v>0</v>
      </c>
    </row>
    <row r="76" spans="1:13" ht="12.75">
      <c r="A76" s="69">
        <v>39141</v>
      </c>
      <c r="B76" s="70">
        <v>148.379</v>
      </c>
      <c r="C76" s="70">
        <v>441.704</v>
      </c>
      <c r="D76" s="70">
        <v>327.142</v>
      </c>
      <c r="E76" s="70">
        <v>104.119</v>
      </c>
      <c r="F76" s="70">
        <v>497.047</v>
      </c>
      <c r="G76" s="70">
        <v>328.026</v>
      </c>
      <c r="H76" s="70">
        <v>12.6</v>
      </c>
      <c r="I76" s="70">
        <v>27.1</v>
      </c>
      <c r="J76" s="70">
        <v>64.61</v>
      </c>
      <c r="K76" s="52">
        <f t="shared" si="0"/>
        <v>134.2066132</v>
      </c>
      <c r="L76" s="52">
        <v>134.2066132</v>
      </c>
      <c r="M76" s="52">
        <f t="shared" si="1"/>
        <v>0</v>
      </c>
    </row>
    <row r="77" spans="1:13" ht="12.75">
      <c r="A77" s="69">
        <v>39172</v>
      </c>
      <c r="B77" s="70">
        <v>154.61</v>
      </c>
      <c r="C77" s="70">
        <v>483.21</v>
      </c>
      <c r="D77" s="70">
        <v>378.95</v>
      </c>
      <c r="E77" s="70">
        <v>105.69</v>
      </c>
      <c r="F77" s="70">
        <v>524.98</v>
      </c>
      <c r="G77" s="70">
        <v>368.22</v>
      </c>
      <c r="H77" s="70">
        <v>10.84</v>
      </c>
      <c r="I77" s="70">
        <v>33.06</v>
      </c>
      <c r="J77" s="70">
        <v>137.67</v>
      </c>
      <c r="K77" s="52">
        <f t="shared" si="0"/>
        <v>134.36669873</v>
      </c>
      <c r="L77" s="52">
        <v>134.36669873</v>
      </c>
      <c r="M77" s="52">
        <f t="shared" si="1"/>
        <v>0</v>
      </c>
    </row>
    <row r="78" spans="1:13" ht="12.75">
      <c r="A78" s="69">
        <v>39202</v>
      </c>
      <c r="B78" s="70">
        <v>157.26</v>
      </c>
      <c r="C78" s="70">
        <v>489.55</v>
      </c>
      <c r="D78" s="70">
        <v>343.14</v>
      </c>
      <c r="E78" s="70">
        <v>94.41</v>
      </c>
      <c r="F78" s="70">
        <v>505.16</v>
      </c>
      <c r="G78" s="70">
        <v>348.65</v>
      </c>
      <c r="H78" s="70">
        <v>10.2614395</v>
      </c>
      <c r="I78" s="70">
        <v>27.52792877</v>
      </c>
      <c r="J78" s="70">
        <v>50.12</v>
      </c>
      <c r="K78" s="52">
        <f t="shared" si="0"/>
        <v>129.76179649</v>
      </c>
      <c r="L78" s="52">
        <v>129.76179649000002</v>
      </c>
      <c r="M78" s="52">
        <f t="shared" si="1"/>
        <v>0</v>
      </c>
    </row>
    <row r="79" spans="1:13" ht="12.75">
      <c r="A79" s="69">
        <v>39233</v>
      </c>
      <c r="B79" s="70">
        <v>153.95</v>
      </c>
      <c r="C79" s="70">
        <v>516.41</v>
      </c>
      <c r="D79" s="70">
        <v>365.79</v>
      </c>
      <c r="E79" s="70">
        <v>105.73</v>
      </c>
      <c r="F79" s="70">
        <v>586.41</v>
      </c>
      <c r="G79" s="70">
        <v>371.09</v>
      </c>
      <c r="H79" s="70">
        <v>11.858</v>
      </c>
      <c r="I79" s="70">
        <v>34.006</v>
      </c>
      <c r="J79" s="70">
        <v>51.84</v>
      </c>
      <c r="K79" s="52">
        <f t="shared" si="0"/>
        <v>162.65460038999998</v>
      </c>
      <c r="L79" s="52">
        <v>162.65460038999998</v>
      </c>
      <c r="M79" s="52">
        <f t="shared" si="1"/>
        <v>0</v>
      </c>
    </row>
    <row r="80" spans="1:13" ht="12.75">
      <c r="A80" s="69">
        <v>39263</v>
      </c>
      <c r="B80" s="70">
        <v>166.53</v>
      </c>
      <c r="C80" s="70">
        <v>521.73</v>
      </c>
      <c r="D80" s="70">
        <v>331.61</v>
      </c>
      <c r="E80" s="70">
        <v>112.24</v>
      </c>
      <c r="F80" s="70">
        <v>556.14</v>
      </c>
      <c r="G80" s="70">
        <v>325.18</v>
      </c>
      <c r="H80" s="70">
        <v>10.88</v>
      </c>
      <c r="I80" s="70">
        <v>28.14</v>
      </c>
      <c r="J80" s="70">
        <v>289.03</v>
      </c>
      <c r="K80" s="52">
        <f t="shared" si="0"/>
        <v>148.74399581</v>
      </c>
      <c r="L80" s="52">
        <v>148.74399581</v>
      </c>
      <c r="M80" s="52">
        <f t="shared" si="1"/>
        <v>0</v>
      </c>
    </row>
    <row r="81" spans="1:13" ht="12.75">
      <c r="A81" s="69">
        <v>39294</v>
      </c>
      <c r="B81" s="70">
        <v>175.8676</v>
      </c>
      <c r="C81" s="70">
        <v>519.5176</v>
      </c>
      <c r="D81" s="70">
        <v>357.7876</v>
      </c>
      <c r="E81" s="70">
        <v>129.17</v>
      </c>
      <c r="F81" s="70">
        <v>567.579</v>
      </c>
      <c r="G81" s="70">
        <v>356.552</v>
      </c>
      <c r="H81" s="70">
        <v>11.84586693</v>
      </c>
      <c r="I81" s="70">
        <v>25.3517127</v>
      </c>
      <c r="J81" s="70">
        <v>46.77</v>
      </c>
      <c r="K81" s="52">
        <f t="shared" si="0"/>
        <v>125.06131004000001</v>
      </c>
      <c r="L81" s="52">
        <v>125.06131004000001</v>
      </c>
      <c r="M81" s="52">
        <f t="shared" si="1"/>
        <v>0</v>
      </c>
    </row>
    <row r="82" spans="1:13" ht="12.75">
      <c r="A82" s="69">
        <v>39325</v>
      </c>
      <c r="B82" s="70">
        <v>174.97</v>
      </c>
      <c r="C82" s="70">
        <v>572.5</v>
      </c>
      <c r="D82" s="70">
        <v>307.11</v>
      </c>
      <c r="E82" s="70">
        <v>115.16</v>
      </c>
      <c r="F82" s="70">
        <v>592.34</v>
      </c>
      <c r="G82" s="70">
        <v>314.17</v>
      </c>
      <c r="H82" s="70">
        <v>12.05</v>
      </c>
      <c r="I82" s="70">
        <v>23.82</v>
      </c>
      <c r="J82" s="70">
        <v>121.84</v>
      </c>
      <c r="K82" s="52">
        <f t="shared" si="0"/>
        <v>113.55414178</v>
      </c>
      <c r="L82" s="52">
        <v>113.55414178</v>
      </c>
      <c r="M82" s="52">
        <f t="shared" si="1"/>
        <v>0</v>
      </c>
    </row>
    <row r="83" spans="1:13" ht="12.75">
      <c r="A83" s="69">
        <v>39355</v>
      </c>
      <c r="B83" s="70">
        <v>146.53</v>
      </c>
      <c r="C83" s="70">
        <v>561.21</v>
      </c>
      <c r="D83" s="70">
        <v>229.25</v>
      </c>
      <c r="E83" s="70">
        <v>112.94</v>
      </c>
      <c r="F83" s="70">
        <v>571.56</v>
      </c>
      <c r="G83" s="70">
        <v>229.36</v>
      </c>
      <c r="H83" s="70">
        <v>11.708628</v>
      </c>
      <c r="I83" s="70">
        <v>25.243931</v>
      </c>
      <c r="J83" s="70">
        <v>56.46</v>
      </c>
      <c r="K83" s="52">
        <f t="shared" si="0"/>
        <v>120.14338847</v>
      </c>
      <c r="L83" s="52">
        <v>120.14338847</v>
      </c>
      <c r="M83" s="52">
        <f t="shared" si="1"/>
        <v>0</v>
      </c>
    </row>
    <row r="84" spans="1:13" ht="12.75">
      <c r="A84" s="69">
        <v>39386</v>
      </c>
      <c r="B84" s="70">
        <v>189.05</v>
      </c>
      <c r="C84" s="70">
        <v>573.32</v>
      </c>
      <c r="D84" s="70">
        <v>292.69</v>
      </c>
      <c r="E84" s="70">
        <v>133.09</v>
      </c>
      <c r="F84" s="70">
        <v>604.85</v>
      </c>
      <c r="G84" s="70">
        <v>297.18</v>
      </c>
      <c r="H84" s="70">
        <v>12.867651579999999</v>
      </c>
      <c r="I84" s="70">
        <v>26.920825060000002</v>
      </c>
      <c r="J84" s="70">
        <v>68.68</v>
      </c>
      <c r="K84" s="52">
        <f t="shared" si="0"/>
        <v>119.31459851000001</v>
      </c>
      <c r="L84" s="52">
        <v>119.31459851000001</v>
      </c>
      <c r="M84" s="52">
        <f t="shared" si="1"/>
        <v>0</v>
      </c>
    </row>
    <row r="85" spans="1:13" ht="12.75">
      <c r="A85" s="69">
        <v>39416</v>
      </c>
      <c r="B85" s="70">
        <v>183.28</v>
      </c>
      <c r="C85" s="70">
        <v>565.72</v>
      </c>
      <c r="D85" s="70">
        <v>302.51</v>
      </c>
      <c r="E85" s="70">
        <v>134.76</v>
      </c>
      <c r="F85" s="70">
        <v>588.22</v>
      </c>
      <c r="G85" s="70">
        <v>310.17</v>
      </c>
      <c r="H85" s="70">
        <v>11.5</v>
      </c>
      <c r="I85" s="70">
        <v>26.201</v>
      </c>
      <c r="J85" s="70">
        <v>72.51</v>
      </c>
      <c r="K85" s="52">
        <f t="shared" si="0"/>
        <v>96.82580809</v>
      </c>
      <c r="L85" s="52">
        <v>96.82580809</v>
      </c>
      <c r="M85" s="52">
        <f t="shared" si="1"/>
        <v>0</v>
      </c>
    </row>
    <row r="86" spans="1:13" ht="12.75">
      <c r="A86" s="69">
        <v>39447</v>
      </c>
      <c r="B86" s="70">
        <v>184.65</v>
      </c>
      <c r="C86" s="70">
        <v>491.93</v>
      </c>
      <c r="D86" s="70">
        <v>259.47</v>
      </c>
      <c r="E86" s="70">
        <v>114.41</v>
      </c>
      <c r="F86" s="70">
        <v>555.94</v>
      </c>
      <c r="G86" s="70">
        <v>264.26</v>
      </c>
      <c r="H86" s="70">
        <v>14.748214</v>
      </c>
      <c r="I86" s="70">
        <v>32.370791</v>
      </c>
      <c r="J86" s="70">
        <v>95.29</v>
      </c>
      <c r="K86" s="52">
        <f t="shared" si="0"/>
        <v>214.12919414</v>
      </c>
      <c r="L86" s="52">
        <v>214.12919414</v>
      </c>
      <c r="M86" s="52">
        <f t="shared" si="1"/>
        <v>0</v>
      </c>
    </row>
    <row r="87" spans="1:13" ht="12.75">
      <c r="A87" s="69">
        <v>39478</v>
      </c>
      <c r="B87" s="70">
        <v>187.27</v>
      </c>
      <c r="C87" s="70">
        <v>531</v>
      </c>
      <c r="D87" s="70">
        <v>292.27</v>
      </c>
      <c r="E87" s="70">
        <v>134.14</v>
      </c>
      <c r="F87" s="70">
        <v>580.8</v>
      </c>
      <c r="G87" s="70">
        <v>295.28</v>
      </c>
      <c r="H87" s="70">
        <v>13.92</v>
      </c>
      <c r="I87" s="70">
        <v>27.93</v>
      </c>
      <c r="J87" s="70">
        <v>47.13</v>
      </c>
      <c r="K87" s="52">
        <f t="shared" si="0"/>
        <v>123.07186711</v>
      </c>
      <c r="M87" s="52">
        <f t="shared" si="1"/>
        <v>-123.07186711</v>
      </c>
    </row>
    <row r="88" spans="1:13" ht="12.75">
      <c r="A88" s="69">
        <v>39507</v>
      </c>
      <c r="B88" s="70">
        <v>189.58</v>
      </c>
      <c r="C88" s="70">
        <v>496.2</v>
      </c>
      <c r="D88" s="70">
        <v>345.12</v>
      </c>
      <c r="E88" s="70">
        <v>124.76</v>
      </c>
      <c r="F88" s="70">
        <v>612.16</v>
      </c>
      <c r="G88" s="70">
        <v>342.51</v>
      </c>
      <c r="H88" s="70">
        <v>15.51</v>
      </c>
      <c r="I88" s="70">
        <v>32.93</v>
      </c>
      <c r="J88" s="70">
        <v>170.32</v>
      </c>
      <c r="K88" s="52">
        <f t="shared" si="0"/>
        <v>134.20392288</v>
      </c>
      <c r="M88" s="52">
        <f t="shared" si="1"/>
        <v>-134.20392288</v>
      </c>
    </row>
    <row r="89" spans="1:13" ht="12.75">
      <c r="A89" s="69">
        <v>39538</v>
      </c>
      <c r="B89" s="70">
        <v>182.12</v>
      </c>
      <c r="C89" s="70">
        <v>580.7</v>
      </c>
      <c r="D89" s="70">
        <v>323.25</v>
      </c>
      <c r="E89" s="70">
        <v>124.03</v>
      </c>
      <c r="F89" s="70">
        <v>615.79</v>
      </c>
      <c r="G89" s="70">
        <v>327.49</v>
      </c>
      <c r="H89" s="70">
        <v>18.8</v>
      </c>
      <c r="I89" s="70">
        <v>39.76</v>
      </c>
      <c r="J89" s="70">
        <v>183.49</v>
      </c>
      <c r="K89" s="52">
        <f t="shared" si="0"/>
        <v>134.37017972</v>
      </c>
      <c r="M89" s="52">
        <f t="shared" si="1"/>
        <v>-134.37017972</v>
      </c>
    </row>
    <row r="90" spans="1:13" ht="12.75">
      <c r="A90" s="69">
        <v>39568</v>
      </c>
      <c r="B90" s="70">
        <v>176.16</v>
      </c>
      <c r="C90" s="70">
        <v>482.25</v>
      </c>
      <c r="D90" s="70">
        <v>381.02</v>
      </c>
      <c r="E90" s="70">
        <v>116.3</v>
      </c>
      <c r="F90" s="70">
        <v>613.88</v>
      </c>
      <c r="G90" s="70">
        <v>378.18</v>
      </c>
      <c r="H90" s="70">
        <v>15.89</v>
      </c>
      <c r="I90" s="70">
        <v>32.34</v>
      </c>
      <c r="J90" s="70">
        <v>91.27</v>
      </c>
      <c r="K90" s="52">
        <f t="shared" si="0"/>
        <v>129.75700967</v>
      </c>
      <c r="M90" s="52">
        <f t="shared" si="1"/>
        <v>-129.75700967</v>
      </c>
    </row>
    <row r="91" spans="1:13" ht="12.75">
      <c r="A91" s="69">
        <v>39599</v>
      </c>
      <c r="B91" s="70">
        <v>164.82</v>
      </c>
      <c r="C91" s="70">
        <v>550.68</v>
      </c>
      <c r="D91" s="70">
        <v>312.13</v>
      </c>
      <c r="E91" s="70">
        <v>111.6</v>
      </c>
      <c r="F91" s="70">
        <v>637.32</v>
      </c>
      <c r="G91" s="70">
        <v>316.14</v>
      </c>
      <c r="H91" s="70">
        <v>12.46</v>
      </c>
      <c r="I91" s="70">
        <v>34.19</v>
      </c>
      <c r="J91" s="70">
        <v>153.14</v>
      </c>
      <c r="K91" s="52">
        <f t="shared" si="0"/>
        <v>162.66000000000003</v>
      </c>
      <c r="M91" s="52">
        <f t="shared" si="1"/>
        <v>-162.66000000000003</v>
      </c>
    </row>
    <row r="92" spans="1:13" ht="12.75">
      <c r="A92" s="69">
        <v>39629</v>
      </c>
      <c r="B92" s="70">
        <v>193.41</v>
      </c>
      <c r="C92" s="70">
        <v>602.72</v>
      </c>
      <c r="D92" s="70">
        <v>346.42</v>
      </c>
      <c r="E92" s="70">
        <v>116.12</v>
      </c>
      <c r="F92" s="70">
        <v>624.46</v>
      </c>
      <c r="G92" s="70">
        <v>344.55</v>
      </c>
      <c r="H92" s="70">
        <v>11.42</v>
      </c>
      <c r="I92" s="70">
        <v>27.34</v>
      </c>
      <c r="J92" s="70">
        <v>76.36</v>
      </c>
      <c r="K92" s="52">
        <f t="shared" si="0"/>
        <v>148.74413927999998</v>
      </c>
      <c r="M92" s="52">
        <f t="shared" si="1"/>
        <v>-148.74413927999998</v>
      </c>
    </row>
    <row r="93" spans="1:13" ht="12.75">
      <c r="A93" s="69">
        <v>39660</v>
      </c>
      <c r="B93" s="70">
        <v>211.57</v>
      </c>
      <c r="C93" s="70">
        <v>594</v>
      </c>
      <c r="D93" s="70">
        <v>396.64</v>
      </c>
      <c r="E93" s="70">
        <v>129.51</v>
      </c>
      <c r="F93" s="70">
        <v>644.71</v>
      </c>
      <c r="G93" s="70">
        <v>399.99</v>
      </c>
      <c r="H93" s="70">
        <v>16.04</v>
      </c>
      <c r="I93" s="70">
        <v>32.33</v>
      </c>
      <c r="J93" s="70">
        <v>55.66</v>
      </c>
      <c r="K93" s="52">
        <f t="shared" si="0"/>
        <v>125.06499832</v>
      </c>
      <c r="M93" s="52">
        <f t="shared" si="1"/>
        <v>-125.06499832</v>
      </c>
    </row>
    <row r="94" spans="1:13" ht="12.75">
      <c r="A94" s="69">
        <v>39691</v>
      </c>
      <c r="B94" s="70">
        <v>141.99</v>
      </c>
      <c r="C94" s="70">
        <v>450.04</v>
      </c>
      <c r="D94" s="70">
        <v>304.94</v>
      </c>
      <c r="E94" s="70">
        <v>106.86</v>
      </c>
      <c r="F94" s="70">
        <v>501.93</v>
      </c>
      <c r="G94" s="70">
        <v>307.42</v>
      </c>
      <c r="H94" s="70">
        <v>12.5</v>
      </c>
      <c r="I94" s="70">
        <v>29.49</v>
      </c>
      <c r="J94" s="70">
        <v>44.81</v>
      </c>
      <c r="K94" s="52">
        <f t="shared" si="0"/>
        <v>113.55858357999999</v>
      </c>
      <c r="M94" s="52">
        <f t="shared" si="1"/>
        <v>-113.55858357999999</v>
      </c>
    </row>
    <row r="95" spans="1:13" ht="12.75">
      <c r="A95" s="69">
        <v>39721</v>
      </c>
      <c r="B95" s="70">
        <v>179.25</v>
      </c>
      <c r="C95" s="70">
        <v>623.2</v>
      </c>
      <c r="D95" s="70">
        <v>377.18</v>
      </c>
      <c r="E95" s="70">
        <v>129.13</v>
      </c>
      <c r="F95" s="70">
        <v>633.7</v>
      </c>
      <c r="G95" s="70">
        <v>385.86</v>
      </c>
      <c r="H95" s="70">
        <v>10.47</v>
      </c>
      <c r="I95" s="70">
        <v>25.24</v>
      </c>
      <c r="J95" s="70">
        <v>52.43</v>
      </c>
      <c r="K95" s="52">
        <f aca="true" t="shared" si="2" ref="K95:K126">SUM(H143:J143)</f>
        <v>120.13863369999999</v>
      </c>
      <c r="M95" s="52">
        <f t="shared" si="1"/>
        <v>-120.13863369999999</v>
      </c>
    </row>
    <row r="96" spans="1:13" ht="12.75">
      <c r="A96" s="69">
        <v>39752</v>
      </c>
      <c r="B96" s="70">
        <v>168.45</v>
      </c>
      <c r="C96" s="70">
        <v>632.18</v>
      </c>
      <c r="D96" s="70">
        <v>342.83</v>
      </c>
      <c r="E96" s="70">
        <v>144.8</v>
      </c>
      <c r="F96" s="70">
        <v>658.34</v>
      </c>
      <c r="G96" s="70">
        <v>347.23</v>
      </c>
      <c r="H96" s="70">
        <v>11.58</v>
      </c>
      <c r="I96" s="70">
        <v>27</v>
      </c>
      <c r="J96" s="70">
        <v>55.35</v>
      </c>
      <c r="K96" s="52">
        <f t="shared" si="2"/>
        <v>119.31279293</v>
      </c>
      <c r="M96" s="52">
        <f t="shared" si="1"/>
        <v>-119.31279293</v>
      </c>
    </row>
    <row r="97" spans="1:13" ht="12.75">
      <c r="A97" s="69">
        <v>39782</v>
      </c>
      <c r="B97" s="70">
        <v>152.77</v>
      </c>
      <c r="C97" s="70">
        <v>376.86</v>
      </c>
      <c r="D97" s="70">
        <v>312.79</v>
      </c>
      <c r="E97" s="70">
        <v>98.26</v>
      </c>
      <c r="F97" s="70">
        <v>438.44</v>
      </c>
      <c r="G97" s="70">
        <v>316.42</v>
      </c>
      <c r="H97" s="70">
        <v>10.67</v>
      </c>
      <c r="I97" s="70">
        <v>20.9</v>
      </c>
      <c r="J97" s="70">
        <v>229.34</v>
      </c>
      <c r="K97" s="52">
        <f t="shared" si="2"/>
        <v>96.82326047000001</v>
      </c>
      <c r="M97" s="52">
        <f t="shared" si="1"/>
        <v>-96.82326047000001</v>
      </c>
    </row>
    <row r="98" spans="1:13" ht="12.75">
      <c r="A98" s="69">
        <v>39813</v>
      </c>
      <c r="B98" s="70">
        <v>187.74</v>
      </c>
      <c r="C98" s="70">
        <v>480.23</v>
      </c>
      <c r="D98" s="70">
        <v>338.98</v>
      </c>
      <c r="E98" s="70">
        <v>113.84</v>
      </c>
      <c r="F98" s="70">
        <v>490.84</v>
      </c>
      <c r="G98" s="70">
        <v>346.34</v>
      </c>
      <c r="H98" s="70">
        <v>14.41</v>
      </c>
      <c r="I98" s="70">
        <v>26.48</v>
      </c>
      <c r="J98" s="70">
        <v>170.20000000000027</v>
      </c>
      <c r="K98" s="52">
        <f t="shared" si="2"/>
        <v>213.33363906</v>
      </c>
      <c r="M98" s="52">
        <f t="shared" si="1"/>
        <v>-213.33363906</v>
      </c>
    </row>
    <row r="99" spans="1:13" ht="12.75">
      <c r="A99" s="69">
        <v>39844</v>
      </c>
      <c r="B99" s="70">
        <v>163.84</v>
      </c>
      <c r="C99" s="70">
        <v>428.68</v>
      </c>
      <c r="D99" s="70">
        <v>246.56</v>
      </c>
      <c r="E99" s="70">
        <v>118.4</v>
      </c>
      <c r="F99" s="70">
        <v>526.91</v>
      </c>
      <c r="G99" s="70">
        <v>251.2</v>
      </c>
      <c r="H99" s="70">
        <v>9.91</v>
      </c>
      <c r="I99" s="70">
        <v>18.4</v>
      </c>
      <c r="J99" s="70">
        <v>201.8</v>
      </c>
      <c r="K99" s="52">
        <f t="shared" si="2"/>
        <v>182.24336136</v>
      </c>
      <c r="L99" s="52">
        <v>182.24336136</v>
      </c>
      <c r="M99" s="52">
        <f>+L99-K99</f>
        <v>0</v>
      </c>
    </row>
    <row r="100" spans="1:13" ht="12.75">
      <c r="A100" s="69">
        <v>39872</v>
      </c>
      <c r="B100" s="70">
        <v>145.83</v>
      </c>
      <c r="C100" s="70">
        <v>341.42</v>
      </c>
      <c r="D100" s="70">
        <v>136.95</v>
      </c>
      <c r="E100" s="70">
        <v>111.69</v>
      </c>
      <c r="F100" s="70">
        <v>338.85</v>
      </c>
      <c r="G100" s="70">
        <v>141.31</v>
      </c>
      <c r="H100" s="70">
        <v>15.12</v>
      </c>
      <c r="I100" s="70">
        <v>51.79</v>
      </c>
      <c r="J100" s="70">
        <v>202.09</v>
      </c>
      <c r="K100" s="52">
        <f t="shared" si="2"/>
        <v>100.51243167999999</v>
      </c>
      <c r="L100" s="52">
        <v>100.51243167999999</v>
      </c>
      <c r="M100" s="52">
        <f t="shared" si="1"/>
        <v>0</v>
      </c>
    </row>
    <row r="101" spans="1:13" ht="12.75">
      <c r="A101" s="69">
        <v>39903</v>
      </c>
      <c r="B101" s="70">
        <v>163.71</v>
      </c>
      <c r="C101" s="70">
        <v>357.14</v>
      </c>
      <c r="D101" s="70">
        <v>97.89</v>
      </c>
      <c r="E101" s="70">
        <v>134.3</v>
      </c>
      <c r="F101" s="70">
        <v>381.26</v>
      </c>
      <c r="G101" s="70">
        <v>99.77</v>
      </c>
      <c r="H101" s="70">
        <v>22.48</v>
      </c>
      <c r="I101" s="70">
        <v>65.29</v>
      </c>
      <c r="J101" s="70">
        <v>244.7</v>
      </c>
      <c r="K101" s="52">
        <f t="shared" si="2"/>
        <v>149.60151863000002</v>
      </c>
      <c r="L101" s="52">
        <v>149.60151863000002</v>
      </c>
      <c r="M101" s="52">
        <f t="shared" si="1"/>
        <v>0</v>
      </c>
    </row>
    <row r="102" spans="1:13" ht="12.75">
      <c r="A102" s="69">
        <v>39933</v>
      </c>
      <c r="B102" s="70">
        <v>151.31</v>
      </c>
      <c r="C102" s="70">
        <v>340.19</v>
      </c>
      <c r="D102" s="70">
        <v>106.61</v>
      </c>
      <c r="E102" s="70">
        <v>138.49</v>
      </c>
      <c r="F102" s="70">
        <v>345.92</v>
      </c>
      <c r="G102" s="70">
        <v>106.62</v>
      </c>
      <c r="H102" s="70">
        <v>26.37</v>
      </c>
      <c r="I102" s="70">
        <v>62.87</v>
      </c>
      <c r="J102" s="70">
        <v>245.5</v>
      </c>
      <c r="K102" s="52">
        <f t="shared" si="2"/>
        <v>219.65965463999999</v>
      </c>
      <c r="L102" s="52">
        <v>219.65965463999999</v>
      </c>
      <c r="M102" s="52">
        <f t="shared" si="1"/>
        <v>0</v>
      </c>
    </row>
    <row r="103" spans="1:13" ht="12.75">
      <c r="A103" s="69">
        <v>39964</v>
      </c>
      <c r="B103" s="70">
        <v>151.22</v>
      </c>
      <c r="C103" s="70">
        <v>314.21</v>
      </c>
      <c r="D103" s="70">
        <v>109.01</v>
      </c>
      <c r="E103" s="70">
        <v>127.68</v>
      </c>
      <c r="F103" s="70">
        <v>330.49</v>
      </c>
      <c r="G103" s="70">
        <v>111.34</v>
      </c>
      <c r="H103" s="70">
        <v>21.16</v>
      </c>
      <c r="I103" s="70">
        <v>57.41</v>
      </c>
      <c r="J103" s="70">
        <v>198.06</v>
      </c>
      <c r="K103" s="52">
        <f t="shared" si="2"/>
        <v>196.87199166</v>
      </c>
      <c r="L103" s="52">
        <v>196.87199166</v>
      </c>
      <c r="M103" s="52">
        <f t="shared" si="1"/>
        <v>0</v>
      </c>
    </row>
    <row r="104" spans="1:13" ht="12.75">
      <c r="A104" s="69">
        <v>39994</v>
      </c>
      <c r="B104" s="70">
        <v>174.16</v>
      </c>
      <c r="C104" s="70">
        <v>382.33</v>
      </c>
      <c r="D104" s="70">
        <v>111.11</v>
      </c>
      <c r="E104" s="70">
        <v>150.3</v>
      </c>
      <c r="F104" s="70">
        <v>390.9</v>
      </c>
      <c r="G104" s="70">
        <v>113.13</v>
      </c>
      <c r="H104" s="70">
        <v>24.69</v>
      </c>
      <c r="I104" s="70">
        <v>69.87</v>
      </c>
      <c r="J104" s="70">
        <v>260.31</v>
      </c>
      <c r="K104" s="52">
        <f t="shared" si="2"/>
        <v>307.54113677</v>
      </c>
      <c r="L104" s="52">
        <v>307.54113677</v>
      </c>
      <c r="M104" s="52">
        <f t="shared" si="1"/>
        <v>0</v>
      </c>
    </row>
    <row r="105" spans="1:13" ht="12.75">
      <c r="A105" s="69">
        <v>40025</v>
      </c>
      <c r="B105" s="70">
        <v>177.54</v>
      </c>
      <c r="C105" s="70">
        <v>396.48</v>
      </c>
      <c r="D105" s="70">
        <v>136.71</v>
      </c>
      <c r="E105" s="70">
        <v>150.17</v>
      </c>
      <c r="F105" s="70">
        <v>453.08</v>
      </c>
      <c r="G105" s="70">
        <v>137.32</v>
      </c>
      <c r="H105" s="70">
        <v>28.26</v>
      </c>
      <c r="I105" s="70">
        <v>74</v>
      </c>
      <c r="J105" s="70">
        <v>429.49</v>
      </c>
      <c r="K105" s="52">
        <f t="shared" si="2"/>
        <v>116.55266694</v>
      </c>
      <c r="L105" s="52">
        <v>116.55266694</v>
      </c>
      <c r="M105" s="52">
        <f t="shared" si="1"/>
        <v>0</v>
      </c>
    </row>
    <row r="106" spans="1:13" ht="12.75">
      <c r="A106" s="69">
        <v>40056</v>
      </c>
      <c r="B106" s="70">
        <v>151.37</v>
      </c>
      <c r="C106" s="70">
        <v>341.45</v>
      </c>
      <c r="D106" s="70">
        <v>159.7</v>
      </c>
      <c r="E106" s="70">
        <v>127.89</v>
      </c>
      <c r="F106" s="70">
        <v>347.27</v>
      </c>
      <c r="G106" s="70">
        <v>161.78</v>
      </c>
      <c r="H106" s="70">
        <v>22.57</v>
      </c>
      <c r="I106" s="70">
        <v>64.15</v>
      </c>
      <c r="J106" s="70">
        <v>496.91</v>
      </c>
      <c r="K106" s="52">
        <f t="shared" si="2"/>
        <v>146.44036047000003</v>
      </c>
      <c r="L106" s="52">
        <v>146.44036047000003</v>
      </c>
      <c r="M106" s="52">
        <f t="shared" si="1"/>
        <v>0</v>
      </c>
    </row>
    <row r="107" spans="1:13" ht="12.75">
      <c r="A107" s="69">
        <v>40086</v>
      </c>
      <c r="B107" s="70">
        <v>148.64</v>
      </c>
      <c r="C107" s="70">
        <v>345.25</v>
      </c>
      <c r="D107" s="70">
        <v>139.05</v>
      </c>
      <c r="E107" s="70">
        <v>132.09</v>
      </c>
      <c r="F107" s="70">
        <v>343.87</v>
      </c>
      <c r="G107" s="70">
        <v>136.62</v>
      </c>
      <c r="H107" s="70">
        <v>24.91</v>
      </c>
      <c r="I107" s="70">
        <v>65.28</v>
      </c>
      <c r="J107" s="70">
        <v>187.86</v>
      </c>
      <c r="K107" s="52">
        <f t="shared" si="2"/>
        <v>126.33616212847278</v>
      </c>
      <c r="L107" s="52">
        <v>126.33616212847278</v>
      </c>
      <c r="M107" s="52">
        <f t="shared" si="1"/>
        <v>0</v>
      </c>
    </row>
    <row r="108" spans="1:13" ht="12.75">
      <c r="A108" s="69">
        <v>40117</v>
      </c>
      <c r="B108" s="70">
        <v>141.36</v>
      </c>
      <c r="C108" s="70">
        <v>338.33</v>
      </c>
      <c r="D108" s="70">
        <v>112.86</v>
      </c>
      <c r="E108" s="70">
        <v>128.75</v>
      </c>
      <c r="F108" s="70">
        <v>347.4</v>
      </c>
      <c r="G108" s="70">
        <v>114.2</v>
      </c>
      <c r="H108" s="70">
        <v>18.65</v>
      </c>
      <c r="I108" s="70">
        <v>58.71</v>
      </c>
      <c r="J108" s="70">
        <v>240.81</v>
      </c>
      <c r="K108" s="52">
        <f t="shared" si="2"/>
        <v>179.14757599540195</v>
      </c>
      <c r="L108" s="52">
        <v>179.14757599540195</v>
      </c>
      <c r="M108" s="52">
        <f t="shared" si="1"/>
        <v>0</v>
      </c>
    </row>
    <row r="109" spans="1:13" ht="12.75">
      <c r="A109" s="69">
        <v>40147</v>
      </c>
      <c r="B109" s="70">
        <v>155.26</v>
      </c>
      <c r="C109" s="70">
        <v>389.64</v>
      </c>
      <c r="D109" s="70">
        <v>149.3</v>
      </c>
      <c r="E109" s="70">
        <v>140.35</v>
      </c>
      <c r="F109" s="70">
        <v>392.91</v>
      </c>
      <c r="G109" s="70">
        <v>149.69</v>
      </c>
      <c r="H109" s="70">
        <v>21.7</v>
      </c>
      <c r="I109" s="70">
        <v>62.4</v>
      </c>
      <c r="J109" s="70">
        <v>195.66</v>
      </c>
      <c r="K109" s="52">
        <f t="shared" si="2"/>
        <v>173.57986635381127</v>
      </c>
      <c r="L109" s="52">
        <v>173.57986635381127</v>
      </c>
      <c r="M109" s="52">
        <f t="shared" si="1"/>
        <v>0</v>
      </c>
    </row>
    <row r="110" spans="1:13" ht="12.75">
      <c r="A110" s="69">
        <v>40178</v>
      </c>
      <c r="B110" s="70">
        <v>182.56</v>
      </c>
      <c r="C110" s="70">
        <v>442.98</v>
      </c>
      <c r="D110" s="70">
        <v>164.59</v>
      </c>
      <c r="E110" s="70">
        <v>157.81</v>
      </c>
      <c r="F110" s="70">
        <v>429.34</v>
      </c>
      <c r="G110" s="70">
        <v>168.94</v>
      </c>
      <c r="H110" s="70">
        <v>28.06</v>
      </c>
      <c r="I110" s="70">
        <v>76.74</v>
      </c>
      <c r="J110" s="70">
        <v>267.21</v>
      </c>
      <c r="K110" s="52">
        <f t="shared" si="2"/>
        <v>372.69184634895765</v>
      </c>
      <c r="L110" s="52">
        <v>357.71769060895764</v>
      </c>
      <c r="M110" s="52">
        <f>+L110-K110</f>
        <v>-14.974155740000015</v>
      </c>
    </row>
    <row r="111" spans="1:13" ht="12.75">
      <c r="A111" s="69">
        <v>40209</v>
      </c>
      <c r="B111" s="70">
        <v>153.85</v>
      </c>
      <c r="C111" s="70">
        <v>383.98</v>
      </c>
      <c r="D111" s="70">
        <v>115.7</v>
      </c>
      <c r="E111" s="70">
        <v>141.06</v>
      </c>
      <c r="F111" s="70">
        <v>379.85</v>
      </c>
      <c r="G111" s="70">
        <v>116.7</v>
      </c>
      <c r="H111" s="70">
        <f>'[4]inflows'!$C203+'[4]inflows'!$D203</f>
        <v>23.179056969999998</v>
      </c>
      <c r="I111" s="70">
        <f>'[4]inflows'!$E203+'[4]inflows'!$F203</f>
        <v>83.23587821000001</v>
      </c>
      <c r="J111" s="70">
        <f>+'[4]inflows'!G203+'[4]inflows'!H203</f>
        <v>75.79451384</v>
      </c>
      <c r="K111" s="52">
        <f t="shared" si="2"/>
        <v>325.30530000000005</v>
      </c>
      <c r="L111" s="52">
        <v>325.3053</v>
      </c>
      <c r="M111" s="52">
        <f t="shared" si="1"/>
        <v>0</v>
      </c>
    </row>
    <row r="112" spans="1:13" ht="12.75">
      <c r="A112" s="69">
        <v>40237</v>
      </c>
      <c r="B112" s="70">
        <v>151.68</v>
      </c>
      <c r="C112" s="70">
        <v>408.15</v>
      </c>
      <c r="D112" s="70">
        <v>130.73</v>
      </c>
      <c r="E112" s="70">
        <v>128.32</v>
      </c>
      <c r="F112" s="70">
        <v>393.31</v>
      </c>
      <c r="G112" s="70">
        <v>133.87</v>
      </c>
      <c r="H112" s="70">
        <f>'[4]inflows'!$C204+'[4]inflows'!$D204</f>
        <v>26.84199735</v>
      </c>
      <c r="I112" s="70">
        <f>'[4]inflows'!$E204+'[4]inflows'!$F204</f>
        <v>80.99398423</v>
      </c>
      <c r="J112" s="70">
        <f>+'[4]inflows'!G204+'[4]inflows'!H204</f>
        <v>68.55559634000001</v>
      </c>
      <c r="K112" s="52">
        <f t="shared" si="2"/>
        <v>567.5812</v>
      </c>
      <c r="L112" s="52">
        <v>567.5812</v>
      </c>
      <c r="M112" s="52">
        <f t="shared" si="1"/>
        <v>0</v>
      </c>
    </row>
    <row r="113" spans="1:13" ht="12.75">
      <c r="A113" s="69">
        <v>40268</v>
      </c>
      <c r="B113" s="70">
        <v>169.76</v>
      </c>
      <c r="C113" s="70">
        <v>437.9</v>
      </c>
      <c r="D113" s="70">
        <v>232.94</v>
      </c>
      <c r="E113" s="70">
        <v>156.3</v>
      </c>
      <c r="F113" s="70">
        <v>439.56</v>
      </c>
      <c r="G113" s="70">
        <v>239.45</v>
      </c>
      <c r="H113" s="70">
        <f>'[4]inflows'!$C205+'[4]inflows'!$D205</f>
        <v>29.18252484</v>
      </c>
      <c r="I113" s="70">
        <f>'[4]inflows'!$E205+'[4]inflows'!$F205</f>
        <v>106.73605324</v>
      </c>
      <c r="J113" s="70">
        <f>+'[4]inflows'!G205+'[4]inflows'!H205</f>
        <v>96.21669459</v>
      </c>
      <c r="K113" s="52">
        <f t="shared" si="2"/>
        <v>528.358861954521</v>
      </c>
      <c r="L113" s="52">
        <v>528.358861954521</v>
      </c>
      <c r="M113" s="52">
        <f t="shared" si="1"/>
        <v>0</v>
      </c>
    </row>
    <row r="114" spans="1:13" ht="12.75">
      <c r="A114" s="69">
        <v>40298</v>
      </c>
      <c r="B114" s="70">
        <v>146.38</v>
      </c>
      <c r="C114" s="70">
        <v>400.58</v>
      </c>
      <c r="D114" s="70">
        <v>223.32</v>
      </c>
      <c r="E114" s="70">
        <v>133.53</v>
      </c>
      <c r="F114" s="70">
        <v>454.18</v>
      </c>
      <c r="G114" s="70">
        <v>221.29</v>
      </c>
      <c r="H114" s="70">
        <f>'[4]inflows'!$C206+'[4]inflows'!$D206</f>
        <v>24.47032727</v>
      </c>
      <c r="I114" s="70">
        <f>'[4]inflows'!$E206+'[4]inflows'!$F206</f>
        <v>94.54547382999999</v>
      </c>
      <c r="J114" s="70">
        <f>+'[4]inflows'!G206+'[4]inflows'!H206</f>
        <v>49.72089542</v>
      </c>
      <c r="K114" s="52">
        <f t="shared" si="2"/>
        <v>182.8824222087223</v>
      </c>
      <c r="L114" s="52">
        <v>182.8824222087223</v>
      </c>
      <c r="M114" s="52">
        <f t="shared" si="1"/>
        <v>0</v>
      </c>
    </row>
    <row r="115" spans="1:13" ht="12.75">
      <c r="A115" s="69">
        <v>40329</v>
      </c>
      <c r="B115" s="70">
        <v>145.88</v>
      </c>
      <c r="C115" s="70">
        <v>343.11</v>
      </c>
      <c r="D115" s="70">
        <v>182.84</v>
      </c>
      <c r="E115" s="70">
        <v>115.31</v>
      </c>
      <c r="F115" s="70">
        <v>396.89</v>
      </c>
      <c r="G115" s="70">
        <v>184.38</v>
      </c>
      <c r="H115" s="70">
        <f>'[4]inflows'!$C207+'[4]inflows'!$D207</f>
        <v>23.36224847</v>
      </c>
      <c r="I115" s="70">
        <f>'[4]inflows'!$E207+'[4]inflows'!$F207</f>
        <v>102.2777202</v>
      </c>
      <c r="J115" s="70">
        <f>+'[4]inflows'!G207+'[4]inflows'!H207</f>
        <v>109.01033569</v>
      </c>
      <c r="K115" s="52">
        <f t="shared" si="2"/>
        <v>140.0569042324124</v>
      </c>
      <c r="L115" s="52">
        <v>140.0569042324124</v>
      </c>
      <c r="M115" s="52">
        <f t="shared" si="1"/>
        <v>0</v>
      </c>
    </row>
    <row r="116" spans="1:13" ht="12.75">
      <c r="A116" s="69">
        <v>40359</v>
      </c>
      <c r="B116" s="70">
        <v>174.45</v>
      </c>
      <c r="C116" s="70">
        <v>407.93</v>
      </c>
      <c r="D116" s="70">
        <v>244.78</v>
      </c>
      <c r="E116" s="70">
        <v>146.2</v>
      </c>
      <c r="F116" s="70">
        <v>553.18</v>
      </c>
      <c r="G116" s="70">
        <v>246.2</v>
      </c>
      <c r="H116" s="70">
        <f>'[4]inflows'!$C208+'[4]inflows'!$D208</f>
        <v>28.91599154</v>
      </c>
      <c r="I116" s="70">
        <f>'[4]inflows'!$E208+'[4]inflows'!$F208</f>
        <v>93.55255213000001</v>
      </c>
      <c r="J116" s="70">
        <f>+'[4]inflows'!G208+'[4]inflows'!H208</f>
        <v>10.0234443</v>
      </c>
      <c r="K116" s="52">
        <f t="shared" si="2"/>
        <v>330.97166415</v>
      </c>
      <c r="L116" s="52">
        <v>330.97166415000004</v>
      </c>
      <c r="M116" s="52">
        <f t="shared" si="1"/>
        <v>0</v>
      </c>
    </row>
    <row r="117" spans="1:13" ht="12.75">
      <c r="A117" s="69">
        <v>40390</v>
      </c>
      <c r="B117" s="70">
        <v>158.1</v>
      </c>
      <c r="C117" s="70">
        <v>375.66</v>
      </c>
      <c r="D117" s="70">
        <v>202.55</v>
      </c>
      <c r="E117" s="70">
        <v>114.01</v>
      </c>
      <c r="F117" s="70">
        <v>457.81</v>
      </c>
      <c r="G117" s="70">
        <v>205.53</v>
      </c>
      <c r="H117" s="70">
        <f>'[4]inflows'!$C209+'[4]inflows'!$D209</f>
        <v>24.135208929999997</v>
      </c>
      <c r="I117" s="70">
        <f>'[4]inflows'!$E209+'[4]inflows'!$F209</f>
        <v>81.12475083999999</v>
      </c>
      <c r="J117" s="70">
        <f>+'[4]inflows'!G209+'[4]inflows'!H209</f>
        <v>27.59076997</v>
      </c>
      <c r="K117" s="52">
        <f t="shared" si="2"/>
        <v>238.56313987</v>
      </c>
      <c r="L117" s="52">
        <v>238.56313987</v>
      </c>
      <c r="M117" s="52">
        <f t="shared" si="1"/>
        <v>0</v>
      </c>
    </row>
    <row r="118" spans="1:13" ht="12.75">
      <c r="A118" s="69">
        <v>40421</v>
      </c>
      <c r="B118" s="70">
        <v>166.48</v>
      </c>
      <c r="C118" s="70">
        <v>368.11</v>
      </c>
      <c r="D118" s="70">
        <v>199</v>
      </c>
      <c r="E118" s="70">
        <v>129.49</v>
      </c>
      <c r="F118" s="70">
        <v>478.34</v>
      </c>
      <c r="G118" s="70">
        <v>199.96</v>
      </c>
      <c r="H118" s="70">
        <f>'[4]inflows'!$C210+'[4]inflows'!$D210</f>
        <v>37.695134322028075</v>
      </c>
      <c r="I118" s="70">
        <f>'[4]inflows'!$E210+'[4]inflows'!$F210</f>
        <v>82.6081157976697</v>
      </c>
      <c r="J118" s="70">
        <f>+'[4]inflows'!G210+'[4]inflows'!H210</f>
        <v>11.493079380000001</v>
      </c>
      <c r="K118" s="52">
        <f t="shared" si="2"/>
        <v>144.94508713</v>
      </c>
      <c r="L118" s="52">
        <v>144.94508713</v>
      </c>
      <c r="M118" s="52">
        <f t="shared" si="1"/>
        <v>0</v>
      </c>
    </row>
    <row r="119" spans="1:13" ht="12.75">
      <c r="A119" s="69">
        <v>40451</v>
      </c>
      <c r="B119" s="70">
        <v>147.86</v>
      </c>
      <c r="C119" s="70">
        <v>422.83</v>
      </c>
      <c r="D119" s="70">
        <v>204.78</v>
      </c>
      <c r="E119" s="70">
        <v>111.04</v>
      </c>
      <c r="F119" s="70">
        <v>415.51</v>
      </c>
      <c r="G119" s="70">
        <v>204.9</v>
      </c>
      <c r="H119" s="70">
        <f>'[4]inflows'!$C211+'[4]inflows'!$D211</f>
        <v>35.0215709</v>
      </c>
      <c r="I119" s="70">
        <f>'[4]inflows'!$E211+'[4]inflows'!$F211</f>
        <v>61.33900997240591</v>
      </c>
      <c r="J119" s="70">
        <f>+'[4]inflows'!G211+'[4]inflows'!H211</f>
        <v>14.877625212888999</v>
      </c>
      <c r="K119" s="52">
        <f t="shared" si="2"/>
        <v>188.16830627000002</v>
      </c>
      <c r="L119" s="52">
        <v>188.16830627</v>
      </c>
      <c r="M119" s="52">
        <f t="shared" si="1"/>
        <v>0</v>
      </c>
    </row>
    <row r="120" spans="1:13" ht="12.75">
      <c r="A120" s="69">
        <v>40482</v>
      </c>
      <c r="B120" s="70">
        <v>138.95</v>
      </c>
      <c r="C120" s="70">
        <v>384.92</v>
      </c>
      <c r="D120" s="70">
        <v>216.59</v>
      </c>
      <c r="E120" s="70">
        <v>117.19</v>
      </c>
      <c r="F120" s="70">
        <v>432.9</v>
      </c>
      <c r="G120" s="70">
        <v>220.5</v>
      </c>
      <c r="H120" s="70">
        <f>'[4]inflows'!$C212+'[4]inflows'!$D212</f>
        <v>32.06889477</v>
      </c>
      <c r="I120" s="70">
        <f>'[4]inflows'!$E212+'[4]inflows'!$F212</f>
        <v>57.6841278</v>
      </c>
      <c r="J120" s="70">
        <f>+'[4]inflows'!G212+'[4]inflows'!H212</f>
        <v>18.33928984</v>
      </c>
      <c r="K120" s="52">
        <f t="shared" si="2"/>
        <v>193.8779</v>
      </c>
      <c r="L120" s="52">
        <v>193.8779</v>
      </c>
      <c r="M120" s="52">
        <f t="shared" si="1"/>
        <v>0</v>
      </c>
    </row>
    <row r="121" spans="1:13" ht="12.75">
      <c r="A121" s="69">
        <v>40512</v>
      </c>
      <c r="B121" s="70">
        <v>147.4</v>
      </c>
      <c r="C121" s="70">
        <v>432.11</v>
      </c>
      <c r="D121" s="70">
        <v>226.9</v>
      </c>
      <c r="E121" s="70">
        <v>115.73</v>
      </c>
      <c r="F121" s="70">
        <v>432.52</v>
      </c>
      <c r="G121" s="70">
        <v>231.01</v>
      </c>
      <c r="H121" s="70">
        <f>'[4]inflows'!$C213+'[4]inflows'!$D213</f>
        <v>37.59545893</v>
      </c>
      <c r="I121" s="70">
        <f>'[4]inflows'!$E213+'[4]inflows'!$F213</f>
        <v>63.21984698</v>
      </c>
      <c r="J121" s="70">
        <f>+'[4]inflows'!G213+'[4]inflows'!H213</f>
        <v>33.54211157</v>
      </c>
      <c r="K121" s="52">
        <f t="shared" si="2"/>
        <v>179.15454028000002</v>
      </c>
      <c r="L121" s="52">
        <v>179.15454028</v>
      </c>
      <c r="M121" s="52">
        <f t="shared" si="1"/>
        <v>0</v>
      </c>
    </row>
    <row r="122" spans="1:13" ht="12.75">
      <c r="A122" s="69">
        <v>40543</v>
      </c>
      <c r="B122" s="70">
        <v>185.03</v>
      </c>
      <c r="C122" s="70">
        <v>511.8</v>
      </c>
      <c r="D122" s="70">
        <v>211.1</v>
      </c>
      <c r="E122" s="70">
        <v>147.26</v>
      </c>
      <c r="F122" s="70">
        <v>564.41</v>
      </c>
      <c r="G122" s="70">
        <v>215.19</v>
      </c>
      <c r="H122" s="70">
        <f>'[4]inflows'!$C214+'[4]inflows'!$D214</f>
        <v>40.46639839</v>
      </c>
      <c r="I122" s="70">
        <f>'[4]inflows'!$E214+'[4]inflows'!$F214</f>
        <v>70.63820463</v>
      </c>
      <c r="J122" s="70">
        <f>+'[4]inflows'!G214+'[4]inflows'!H214</f>
        <v>68.59677298000001</v>
      </c>
      <c r="K122" s="52">
        <f t="shared" si="2"/>
        <v>233.65869335502424</v>
      </c>
      <c r="L122" s="52">
        <v>233.65869335502424</v>
      </c>
      <c r="M122" s="52">
        <f t="shared" si="1"/>
        <v>0</v>
      </c>
    </row>
    <row r="123" spans="1:13" ht="12.75">
      <c r="A123" s="69">
        <v>40574</v>
      </c>
      <c r="B123" s="70">
        <v>160.77</v>
      </c>
      <c r="C123" s="70">
        <v>432.05</v>
      </c>
      <c r="D123" s="70">
        <v>261.56</v>
      </c>
      <c r="E123" s="70">
        <v>128.13</v>
      </c>
      <c r="F123" s="70">
        <v>457.85</v>
      </c>
      <c r="G123" s="70">
        <v>261.99</v>
      </c>
      <c r="H123" s="70">
        <f>'[4]inflows'!$C216+'[4]inflows'!$D216</f>
        <v>35.42385995</v>
      </c>
      <c r="I123" s="70">
        <f>'[4]inflows'!$E216+'[4]inflows'!$F216</f>
        <v>71.67800715999999</v>
      </c>
      <c r="J123" s="70">
        <f>+'[4]inflows'!G216+'[4]inflows'!H216</f>
        <v>15.97161201</v>
      </c>
      <c r="K123" s="52">
        <f t="shared" si="2"/>
        <v>231.56757082999997</v>
      </c>
      <c r="L123" s="52">
        <v>231.56757083</v>
      </c>
      <c r="M123" s="52">
        <f t="shared" si="1"/>
        <v>0</v>
      </c>
    </row>
    <row r="124" spans="1:13" ht="12.75">
      <c r="A124" s="69">
        <v>40602</v>
      </c>
      <c r="B124" s="70">
        <v>168.32</v>
      </c>
      <c r="C124" s="70">
        <v>428.13</v>
      </c>
      <c r="D124" s="70">
        <v>253.6</v>
      </c>
      <c r="E124" s="70">
        <v>151.87</v>
      </c>
      <c r="F124" s="70">
        <v>482.81</v>
      </c>
      <c r="G124" s="70">
        <v>254.94</v>
      </c>
      <c r="H124" s="70">
        <f>'[4]inflows'!$C217+'[4]inflows'!$D217</f>
        <v>36.33830107</v>
      </c>
      <c r="I124" s="70">
        <f>'[4]inflows'!$E217+'[4]inflows'!$F217</f>
        <v>67.19562181</v>
      </c>
      <c r="J124" s="70">
        <f>+'[4]inflows'!G217+'[4]inflows'!H217</f>
        <v>30.672690319999997</v>
      </c>
      <c r="K124" s="52">
        <f t="shared" si="2"/>
        <v>196.98548088</v>
      </c>
      <c r="L124" s="52">
        <v>196.98548087999998</v>
      </c>
      <c r="M124" s="52">
        <f t="shared" si="1"/>
        <v>0</v>
      </c>
    </row>
    <row r="125" spans="1:13" ht="12.75">
      <c r="A125" s="69">
        <v>40633</v>
      </c>
      <c r="B125" s="70">
        <v>168.79</v>
      </c>
      <c r="C125" s="70">
        <v>547.64</v>
      </c>
      <c r="D125" s="70">
        <v>297.64</v>
      </c>
      <c r="E125" s="70">
        <v>153.36</v>
      </c>
      <c r="F125" s="70">
        <v>562.9</v>
      </c>
      <c r="G125" s="70">
        <v>297.02</v>
      </c>
      <c r="H125" s="70">
        <f>'[4]inflows'!$C218+'[4]inflows'!$D218</f>
        <v>38.47437396</v>
      </c>
      <c r="I125" s="70">
        <f>'[4]inflows'!$E218+'[4]inflows'!$F218</f>
        <v>75.81580576</v>
      </c>
      <c r="J125" s="70">
        <f>+'[4]inflows'!G218+'[4]inflows'!H218</f>
        <v>20.07651901</v>
      </c>
      <c r="K125" s="52">
        <f t="shared" si="2"/>
        <v>369.4294026</v>
      </c>
      <c r="L125" s="52">
        <v>369.4294026</v>
      </c>
      <c r="M125" s="52">
        <f t="shared" si="1"/>
        <v>0</v>
      </c>
    </row>
    <row r="126" spans="1:13" ht="12.75">
      <c r="A126" s="69">
        <v>40663</v>
      </c>
      <c r="B126" s="70">
        <v>159.11</v>
      </c>
      <c r="C126" s="70">
        <v>491.58</v>
      </c>
      <c r="D126" s="70">
        <v>225.52</v>
      </c>
      <c r="E126" s="70">
        <v>118.53</v>
      </c>
      <c r="F126" s="70">
        <v>520.32</v>
      </c>
      <c r="G126" s="70">
        <v>224.07</v>
      </c>
      <c r="H126" s="70">
        <f>'[4]inflows'!$C219+'[4]inflows'!$D219</f>
        <v>36.60300443</v>
      </c>
      <c r="I126" s="70">
        <f>'[4]inflows'!$E219+'[4]inflows'!$F219</f>
        <v>66.89400524</v>
      </c>
      <c r="J126" s="70">
        <f>+'[4]inflows'!G219+'[4]inflows'!H219</f>
        <v>26.26478682</v>
      </c>
      <c r="K126" s="52">
        <f t="shared" si="2"/>
        <v>236.04705793577787</v>
      </c>
      <c r="L126" s="52">
        <v>236.04705793577787</v>
      </c>
      <c r="M126" s="52">
        <f t="shared" si="1"/>
        <v>0</v>
      </c>
    </row>
    <row r="127" spans="1:13" ht="12.75">
      <c r="A127" s="69">
        <v>40694</v>
      </c>
      <c r="B127" s="70">
        <v>173.31</v>
      </c>
      <c r="C127" s="70">
        <v>500</v>
      </c>
      <c r="D127" s="70">
        <v>220.97</v>
      </c>
      <c r="E127" s="70">
        <v>153.04</v>
      </c>
      <c r="F127" s="70">
        <v>570.31</v>
      </c>
      <c r="G127" s="70">
        <v>220.67</v>
      </c>
      <c r="H127" s="70">
        <f>'[4]inflows'!$C220+'[4]inflows'!$D220</f>
        <v>40.54248895</v>
      </c>
      <c r="I127" s="70">
        <f>'[4]inflows'!$E220+'[4]inflows'!$F220</f>
        <v>69.06284131999999</v>
      </c>
      <c r="J127" s="70">
        <f>+'[4]inflows'!G220+'[4]inflows'!H220</f>
        <v>53.04927011999999</v>
      </c>
      <c r="K127" s="52">
        <f aca="true" t="shared" si="3" ref="K127:K135">SUM(H175:J175)</f>
        <v>198.93690409</v>
      </c>
      <c r="L127" s="52">
        <v>198.93690409</v>
      </c>
      <c r="M127" s="52">
        <f t="shared" si="1"/>
        <v>0</v>
      </c>
    </row>
    <row r="128" spans="1:13" ht="12.75">
      <c r="A128" s="69">
        <v>40724</v>
      </c>
      <c r="B128" s="70">
        <v>156.98</v>
      </c>
      <c r="C128" s="70">
        <v>457.88</v>
      </c>
      <c r="D128" s="70">
        <v>276.58</v>
      </c>
      <c r="E128" s="70">
        <v>125.83</v>
      </c>
      <c r="F128" s="70">
        <v>476.53</v>
      </c>
      <c r="G128" s="70">
        <v>276.76</v>
      </c>
      <c r="H128" s="70">
        <f>'[4]inflows'!$C221+'[4]inflows'!$D221</f>
        <v>32.706303150000004</v>
      </c>
      <c r="I128" s="70">
        <f>'[4]inflows'!$E221+'[4]inflows'!$F221</f>
        <v>62.96783567999999</v>
      </c>
      <c r="J128" s="70">
        <f>+'[4]inflows'!G221+'[4]inflows'!H221</f>
        <v>53.06985698</v>
      </c>
      <c r="K128" s="52">
        <f t="shared" si="3"/>
        <v>221.65611388</v>
      </c>
      <c r="L128" s="52">
        <v>221.65611388</v>
      </c>
      <c r="M128" s="52">
        <f t="shared" si="1"/>
        <v>0</v>
      </c>
    </row>
    <row r="129" spans="1:13" ht="12.75">
      <c r="A129" s="69">
        <v>40755</v>
      </c>
      <c r="B129" s="70">
        <v>170.73</v>
      </c>
      <c r="C129" s="70">
        <v>519.14</v>
      </c>
      <c r="D129" s="70">
        <v>198.61</v>
      </c>
      <c r="E129" s="70">
        <v>137.66</v>
      </c>
      <c r="F129" s="70">
        <v>537.52</v>
      </c>
      <c r="G129" s="70">
        <v>199.91</v>
      </c>
      <c r="H129" s="70">
        <f>'[4]inflows'!$C222+'[4]inflows'!$D222</f>
        <v>38.27712764</v>
      </c>
      <c r="I129" s="70">
        <f>'[4]inflows'!$E222+'[4]inflows'!$F222</f>
        <v>64.40787068</v>
      </c>
      <c r="J129" s="70">
        <f>+'[4]inflows'!G222+'[4]inflows'!H222</f>
        <v>22.37631172</v>
      </c>
      <c r="K129" s="52">
        <f t="shared" si="3"/>
        <v>194.06872882863848</v>
      </c>
      <c r="L129" s="52">
        <v>194.06872882863848</v>
      </c>
      <c r="M129" s="52">
        <f aca="true" t="shared" si="4" ref="M129:M134">+L129-K129</f>
        <v>0</v>
      </c>
    </row>
    <row r="130" spans="1:13" ht="12.75">
      <c r="A130" s="69">
        <v>40786</v>
      </c>
      <c r="B130" s="70">
        <v>250.38</v>
      </c>
      <c r="C130" s="70">
        <v>454.07</v>
      </c>
      <c r="D130" s="70">
        <v>253.09</v>
      </c>
      <c r="E130" s="70">
        <v>205.96</v>
      </c>
      <c r="F130" s="70">
        <v>492.08</v>
      </c>
      <c r="G130" s="70">
        <v>252.5</v>
      </c>
      <c r="H130" s="70">
        <f>'[4]inflows'!$C223+'[4]inflows'!$D223</f>
        <v>39.10599319</v>
      </c>
      <c r="I130" s="70">
        <f>'[4]inflows'!$E223+'[4]inflows'!$F223</f>
        <v>65.15259039</v>
      </c>
      <c r="J130" s="70">
        <f>+'[4]inflows'!G223+'[4]inflows'!H223</f>
        <v>9.2955582</v>
      </c>
      <c r="K130" s="52">
        <f t="shared" si="3"/>
        <v>166.7426455265</v>
      </c>
      <c r="L130" s="52">
        <v>166.7426455265</v>
      </c>
      <c r="M130" s="52">
        <f t="shared" si="4"/>
        <v>0</v>
      </c>
    </row>
    <row r="131" spans="1:13" ht="12.75">
      <c r="A131" s="69">
        <v>40816</v>
      </c>
      <c r="B131" s="70">
        <v>249.88</v>
      </c>
      <c r="C131" s="70">
        <v>404.01</v>
      </c>
      <c r="D131" s="70">
        <v>229.02</v>
      </c>
      <c r="E131" s="70">
        <v>225.86</v>
      </c>
      <c r="F131" s="70">
        <v>446.26</v>
      </c>
      <c r="G131" s="70">
        <v>227.69</v>
      </c>
      <c r="H131" s="70">
        <f>'[4]inflows'!$C224+'[4]inflows'!$D224</f>
        <v>31.463645460000002</v>
      </c>
      <c r="I131" s="70">
        <f>'[4]inflows'!$E224+'[4]inflows'!$F224</f>
        <v>55.66477752</v>
      </c>
      <c r="J131" s="70">
        <f>+'[4]inflows'!G224+'[4]inflows'!H224</f>
        <v>33.014965489999994</v>
      </c>
      <c r="K131" s="52">
        <f t="shared" si="3"/>
        <v>172.91277320161487</v>
      </c>
      <c r="L131" s="52">
        <v>172.91277320161487</v>
      </c>
      <c r="M131" s="52">
        <f t="shared" si="4"/>
        <v>0</v>
      </c>
    </row>
    <row r="132" spans="1:13" ht="12.75">
      <c r="A132" s="69">
        <v>40847</v>
      </c>
      <c r="B132" s="70">
        <v>252.12</v>
      </c>
      <c r="C132" s="70">
        <v>394.18</v>
      </c>
      <c r="D132" s="70">
        <v>226.33</v>
      </c>
      <c r="E132" s="70">
        <v>223.64</v>
      </c>
      <c r="F132" s="70">
        <v>384.92</v>
      </c>
      <c r="G132" s="70">
        <v>227.29</v>
      </c>
      <c r="H132" s="70">
        <f>'[4]inflows'!$C225+'[4]inflows'!$D225</f>
        <v>33.89617726</v>
      </c>
      <c r="I132" s="70">
        <f>'[4]inflows'!$E225+'[4]inflows'!$F225</f>
        <v>57.295279300000004</v>
      </c>
      <c r="J132" s="70">
        <f>+'[4]inflows'!G225+'[4]inflows'!H225</f>
        <v>28.12314195</v>
      </c>
      <c r="K132" s="52">
        <f t="shared" si="3"/>
        <v>233.92701268059736</v>
      </c>
      <c r="L132" s="52">
        <v>233.92701268059736</v>
      </c>
      <c r="M132" s="52">
        <f t="shared" si="4"/>
        <v>0</v>
      </c>
    </row>
    <row r="133" spans="1:13" ht="12.75">
      <c r="A133" s="69">
        <v>40877</v>
      </c>
      <c r="B133" s="70">
        <v>261.34</v>
      </c>
      <c r="C133" s="70">
        <v>425.13</v>
      </c>
      <c r="D133" s="70">
        <v>238.51</v>
      </c>
      <c r="E133" s="70">
        <v>240.36</v>
      </c>
      <c r="F133" s="70">
        <v>453.97</v>
      </c>
      <c r="G133" s="70">
        <v>239.8</v>
      </c>
      <c r="H133" s="70">
        <f>'[4]inflows'!$C226+'[4]inflows'!$D226</f>
        <v>29.9861183</v>
      </c>
      <c r="I133" s="70">
        <f>'[4]inflows'!$E226+'[4]inflows'!$F226</f>
        <v>54.12714217</v>
      </c>
      <c r="J133" s="70">
        <f>+'[4]inflows'!G226+'[4]inflows'!H226</f>
        <v>12.712547619999999</v>
      </c>
      <c r="K133" s="52">
        <f t="shared" si="3"/>
        <v>197.8974456122607</v>
      </c>
      <c r="L133" s="52">
        <v>197.8974456122607</v>
      </c>
      <c r="M133" s="52">
        <f t="shared" si="4"/>
        <v>0</v>
      </c>
    </row>
    <row r="134" spans="1:13" ht="12.75">
      <c r="A134" s="69">
        <v>40908</v>
      </c>
      <c r="B134" s="70">
        <v>274.12</v>
      </c>
      <c r="C134" s="70">
        <v>415.89</v>
      </c>
      <c r="D134" s="70">
        <v>267.41</v>
      </c>
      <c r="E134" s="70">
        <v>222.27</v>
      </c>
      <c r="F134" s="70">
        <v>423.71</v>
      </c>
      <c r="G134" s="70">
        <v>266.5</v>
      </c>
      <c r="H134" s="70">
        <f>'[4]inflows'!$C227+'[4]inflows'!$D227</f>
        <v>36.15152801</v>
      </c>
      <c r="I134" s="70">
        <f>'[4]inflows'!$E227+'[4]inflows'!$F227</f>
        <v>63.80211105</v>
      </c>
      <c r="J134" s="70">
        <f>+'[4]inflows'!G227+'[4]inflows'!H227</f>
        <v>114.17555508000001</v>
      </c>
      <c r="K134" s="52">
        <f t="shared" si="3"/>
        <v>200.81232741448258</v>
      </c>
      <c r="L134" s="52">
        <v>200.81232741448258</v>
      </c>
      <c r="M134" s="52">
        <f t="shared" si="4"/>
        <v>0</v>
      </c>
    </row>
    <row r="135" spans="1:13" ht="12.75">
      <c r="A135" s="69">
        <v>40939</v>
      </c>
      <c r="B135" s="70">
        <v>241.45</v>
      </c>
      <c r="C135" s="70">
        <v>413.99</v>
      </c>
      <c r="D135" s="70">
        <v>254.47</v>
      </c>
      <c r="E135" s="70">
        <v>237.62</v>
      </c>
      <c r="F135" s="70">
        <v>493.13</v>
      </c>
      <c r="G135" s="70">
        <v>254.47</v>
      </c>
      <c r="H135" s="70">
        <f>'[3]Profile with PSE'!I301</f>
        <v>35.42385995</v>
      </c>
      <c r="I135" s="70">
        <f>'[3]Profile with PSE'!G301</f>
        <v>71.67800715999999</v>
      </c>
      <c r="J135" s="70">
        <v>15.97</v>
      </c>
      <c r="K135" s="52">
        <f t="shared" si="3"/>
        <v>153.44554261888197</v>
      </c>
      <c r="L135" s="52">
        <v>153.44554261888197</v>
      </c>
      <c r="M135" s="52">
        <f aca="true" t="shared" si="5" ref="M135:M141">+L135-K135</f>
        <v>0</v>
      </c>
    </row>
    <row r="136" spans="1:13" ht="12.75">
      <c r="A136" s="69">
        <v>40968</v>
      </c>
      <c r="B136" s="70">
        <v>228.36</v>
      </c>
      <c r="C136" s="70">
        <v>354.35</v>
      </c>
      <c r="D136" s="70">
        <v>257.53</v>
      </c>
      <c r="E136" s="70">
        <v>216.79</v>
      </c>
      <c r="F136" s="70">
        <v>394.57</v>
      </c>
      <c r="G136" s="70">
        <v>254.78</v>
      </c>
      <c r="H136" s="70">
        <f>'[3]Profile with PSE'!I302</f>
        <v>36.33830107</v>
      </c>
      <c r="I136" s="70">
        <f>'[3]Profile with PSE'!G302</f>
        <v>67.19562181</v>
      </c>
      <c r="J136" s="70">
        <v>30.67</v>
      </c>
      <c r="K136" s="52">
        <f aca="true" t="shared" si="6" ref="K136:K141">SUM(H184:J184)</f>
        <v>256.6479686</v>
      </c>
      <c r="L136" s="52">
        <v>256.64796859999996</v>
      </c>
      <c r="M136" s="52">
        <f t="shared" si="5"/>
        <v>0</v>
      </c>
    </row>
    <row r="137" spans="1:13" ht="12.75">
      <c r="A137" s="69">
        <v>40999</v>
      </c>
      <c r="B137" s="70">
        <v>263.97</v>
      </c>
      <c r="C137" s="70">
        <v>439.97</v>
      </c>
      <c r="D137" s="70">
        <v>300.46</v>
      </c>
      <c r="E137" s="70">
        <v>252.5</v>
      </c>
      <c r="F137" s="70">
        <v>451.77</v>
      </c>
      <c r="G137" s="70">
        <v>294.41</v>
      </c>
      <c r="H137" s="70">
        <f>'[3]Profile with PSE'!I303</f>
        <v>38.47437396</v>
      </c>
      <c r="I137" s="70">
        <f>'[3]Profile with PSE'!G303</f>
        <v>75.81580576</v>
      </c>
      <c r="J137" s="70">
        <v>20.08</v>
      </c>
      <c r="K137" s="52">
        <f t="shared" si="6"/>
        <v>215.38148110000003</v>
      </c>
      <c r="L137" s="52">
        <v>215.38148110000003</v>
      </c>
      <c r="M137" s="52">
        <f t="shared" si="5"/>
        <v>0</v>
      </c>
    </row>
    <row r="138" spans="1:13" ht="12.75">
      <c r="A138" s="69">
        <v>41029</v>
      </c>
      <c r="B138" s="70">
        <v>254.14</v>
      </c>
      <c r="C138" s="70">
        <v>365.52</v>
      </c>
      <c r="D138" s="70">
        <v>260.34</v>
      </c>
      <c r="E138" s="70">
        <v>225.01</v>
      </c>
      <c r="F138" s="70">
        <v>421</v>
      </c>
      <c r="G138" s="70">
        <v>259.68</v>
      </c>
      <c r="H138" s="70">
        <f>'[3]Profile with PSE'!I304</f>
        <v>36.60300443</v>
      </c>
      <c r="I138" s="70">
        <f>'[3]Profile with PSE'!G304</f>
        <v>66.89400524</v>
      </c>
      <c r="J138" s="70">
        <v>26.26</v>
      </c>
      <c r="K138" s="52">
        <f t="shared" si="6"/>
        <v>179.9257307700357</v>
      </c>
      <c r="L138" s="52">
        <v>179.9257307700357</v>
      </c>
      <c r="M138" s="52">
        <f t="shared" si="5"/>
        <v>0</v>
      </c>
    </row>
    <row r="139" spans="1:13" ht="12.75">
      <c r="A139" s="69">
        <v>41060</v>
      </c>
      <c r="B139" s="70">
        <v>276.23</v>
      </c>
      <c r="C139" s="70">
        <v>456.72</v>
      </c>
      <c r="D139" s="70">
        <v>209.32</v>
      </c>
      <c r="E139" s="70">
        <v>265.79</v>
      </c>
      <c r="F139" s="70">
        <v>478.55</v>
      </c>
      <c r="G139" s="70">
        <v>210.36</v>
      </c>
      <c r="H139" s="70">
        <f>'[3]Profile with PSE'!I305</f>
        <v>40.54</v>
      </c>
      <c r="I139" s="70">
        <f>'[3]Profile with PSE'!G305</f>
        <v>69.07000000000001</v>
      </c>
      <c r="J139" s="70">
        <v>53.05</v>
      </c>
      <c r="K139" s="52">
        <f t="shared" si="6"/>
        <v>175.18553718195983</v>
      </c>
      <c r="L139" s="52">
        <v>175.18553718195983</v>
      </c>
      <c r="M139" s="52">
        <f t="shared" si="5"/>
        <v>0</v>
      </c>
    </row>
    <row r="140" spans="1:13" ht="12.75">
      <c r="A140" s="69">
        <v>41090</v>
      </c>
      <c r="B140" s="70">
        <v>238.49</v>
      </c>
      <c r="C140" s="70">
        <v>413.69</v>
      </c>
      <c r="D140" s="70">
        <v>211.53</v>
      </c>
      <c r="E140" s="70">
        <v>233.6</v>
      </c>
      <c r="F140" s="70">
        <v>432</v>
      </c>
      <c r="G140" s="70">
        <v>212.09</v>
      </c>
      <c r="H140" s="70">
        <f>'[3]Profile with PSE'!I306</f>
        <v>32.7063036</v>
      </c>
      <c r="I140" s="70">
        <f>'[3]Profile with PSE'!G306</f>
        <v>62.96783567999999</v>
      </c>
      <c r="J140" s="70">
        <v>53.07</v>
      </c>
      <c r="K140" s="52">
        <f t="shared" si="6"/>
        <v>194.37533443166666</v>
      </c>
      <c r="L140" s="52">
        <v>194.37533443166666</v>
      </c>
      <c r="M140" s="52">
        <f t="shared" si="5"/>
        <v>0</v>
      </c>
    </row>
    <row r="141" spans="1:13" ht="12.75">
      <c r="A141" s="69">
        <v>41121</v>
      </c>
      <c r="B141" s="70">
        <v>281.61</v>
      </c>
      <c r="C141" s="70">
        <v>395.12</v>
      </c>
      <c r="D141" s="70">
        <v>216.3</v>
      </c>
      <c r="E141" s="70">
        <v>261.58</v>
      </c>
      <c r="F141" s="70">
        <v>392.97</v>
      </c>
      <c r="G141" s="70">
        <v>217.42</v>
      </c>
      <c r="H141" s="70">
        <f>'[3]Profile with PSE'!I307</f>
        <v>38.27712764</v>
      </c>
      <c r="I141" s="70">
        <f>'[3]Profile with PSE'!G307</f>
        <v>64.40787068</v>
      </c>
      <c r="J141" s="70">
        <v>22.38</v>
      </c>
      <c r="K141" s="52">
        <f t="shared" si="6"/>
        <v>176.045857929207</v>
      </c>
      <c r="L141" s="52">
        <v>176.045857929207</v>
      </c>
      <c r="M141" s="52">
        <f t="shared" si="5"/>
        <v>0</v>
      </c>
    </row>
    <row r="142" spans="1:13" ht="12.75">
      <c r="A142" s="69">
        <v>41152</v>
      </c>
      <c r="B142" s="70">
        <v>260.4</v>
      </c>
      <c r="C142" s="70">
        <v>401.65</v>
      </c>
      <c r="D142" s="70">
        <v>204.68</v>
      </c>
      <c r="E142" s="70">
        <v>247.32</v>
      </c>
      <c r="F142" s="70">
        <v>403.68</v>
      </c>
      <c r="G142" s="70">
        <v>203.017</v>
      </c>
      <c r="H142" s="70">
        <f>'[3]Profile with PSE'!I308</f>
        <v>39.10599319</v>
      </c>
      <c r="I142" s="70">
        <f>'[3]Profile with PSE'!G308</f>
        <v>65.15259039</v>
      </c>
      <c r="J142" s="70">
        <v>9.3</v>
      </c>
      <c r="K142" s="52">
        <f>SUM(H190:J190)</f>
        <v>223.34331498703597</v>
      </c>
      <c r="L142" s="52">
        <v>223.34331498703594</v>
      </c>
      <c r="M142" s="52">
        <f>+L142-K142</f>
        <v>0</v>
      </c>
    </row>
    <row r="143" spans="1:10" ht="12.75">
      <c r="A143" s="69">
        <v>41182</v>
      </c>
      <c r="B143" s="70">
        <v>196.48</v>
      </c>
      <c r="C143" s="70">
        <v>304.97</v>
      </c>
      <c r="D143" s="70">
        <v>181.29</v>
      </c>
      <c r="E143" s="70">
        <v>190.04</v>
      </c>
      <c r="F143" s="70">
        <v>317.17</v>
      </c>
      <c r="G143" s="70">
        <v>181.82</v>
      </c>
      <c r="H143" s="70">
        <f>'[3]Profile with PSE'!I309</f>
        <v>31.4599877</v>
      </c>
      <c r="I143" s="70">
        <f>'[3]Profile with PSE'!G309</f>
        <v>55.668646</v>
      </c>
      <c r="J143" s="70">
        <v>33.01</v>
      </c>
    </row>
    <row r="144" spans="1:10" ht="12.75">
      <c r="A144" s="69">
        <v>41213</v>
      </c>
      <c r="B144" s="70">
        <v>219.99</v>
      </c>
      <c r="C144" s="70">
        <v>372.33</v>
      </c>
      <c r="D144" s="70">
        <v>178.55</v>
      </c>
      <c r="E144" s="70">
        <v>213.99</v>
      </c>
      <c r="F144" s="70">
        <v>393.09</v>
      </c>
      <c r="G144" s="70">
        <v>178.56</v>
      </c>
      <c r="H144" s="70">
        <f>'[3]Profile with PSE'!I310</f>
        <v>33.89411993</v>
      </c>
      <c r="I144" s="70">
        <f>'[3]Profile with PSE'!G310</f>
        <v>57.298673</v>
      </c>
      <c r="J144" s="70">
        <v>28.12</v>
      </c>
    </row>
    <row r="145" spans="1:10" ht="12.75">
      <c r="A145" s="69">
        <v>41243</v>
      </c>
      <c r="B145" s="70">
        <v>200.47</v>
      </c>
      <c r="C145" s="70">
        <v>306.31</v>
      </c>
      <c r="D145" s="70">
        <v>149.53</v>
      </c>
      <c r="E145" s="70">
        <v>189.5</v>
      </c>
      <c r="F145" s="70">
        <v>302.15</v>
      </c>
      <c r="G145" s="70">
        <v>148.65</v>
      </c>
      <c r="H145" s="70">
        <f>'[3]Profile with PSE'!I311</f>
        <v>29.9861183</v>
      </c>
      <c r="I145" s="70">
        <f>'[3]Profile with PSE'!G311</f>
        <v>54.12714217</v>
      </c>
      <c r="J145" s="70">
        <v>12.71</v>
      </c>
    </row>
    <row r="146" spans="1:10" ht="12.75">
      <c r="A146" s="69">
        <v>41274</v>
      </c>
      <c r="B146" s="70">
        <v>253.2</v>
      </c>
      <c r="C146" s="70">
        <v>349.61</v>
      </c>
      <c r="D146" s="70">
        <v>157.54</v>
      </c>
      <c r="E146" s="70">
        <v>233.33</v>
      </c>
      <c r="F146" s="70">
        <v>343.51</v>
      </c>
      <c r="G146" s="70">
        <v>162.52</v>
      </c>
      <c r="H146" s="70">
        <f>'[3]Profile with PSE'!I312</f>
        <v>36.15152801</v>
      </c>
      <c r="I146" s="70">
        <f>'[3]Profile with PSE'!G312</f>
        <v>63.80211105</v>
      </c>
      <c r="J146" s="70">
        <f>418-SUM(J135:J145)</f>
        <v>113.38</v>
      </c>
    </row>
    <row r="147" spans="1:10" ht="12.75">
      <c r="A147" s="69">
        <v>41305</v>
      </c>
      <c r="B147" s="70">
        <v>211.74</v>
      </c>
      <c r="C147" s="70">
        <v>328.61</v>
      </c>
      <c r="D147" s="70">
        <v>140.05</v>
      </c>
      <c r="E147" s="70">
        <v>205.29</v>
      </c>
      <c r="F147" s="70">
        <v>383.37</v>
      </c>
      <c r="G147" s="70">
        <v>140.11</v>
      </c>
      <c r="H147" s="70">
        <f>'[4]inflows'!$C231+'[4]inflows'!$D231</f>
        <v>35.1676864</v>
      </c>
      <c r="I147" s="70">
        <f>'[4]inflows'!$E231+'[4]inflows'!$F231</f>
        <v>61.78991845</v>
      </c>
      <c r="J147" s="70">
        <f>+'[4]inflows'!G231+'[4]inflows'!H231</f>
        <v>85.28575651</v>
      </c>
    </row>
    <row r="148" spans="1:10" ht="12.75">
      <c r="A148" s="69">
        <v>41333</v>
      </c>
      <c r="B148" s="70">
        <v>201.48</v>
      </c>
      <c r="C148" s="70">
        <v>302.57</v>
      </c>
      <c r="D148" s="70">
        <v>92.55</v>
      </c>
      <c r="E148" s="70">
        <v>193.47</v>
      </c>
      <c r="F148" s="70">
        <v>307</v>
      </c>
      <c r="G148" s="70">
        <v>94.38</v>
      </c>
      <c r="H148" s="70">
        <f>'[4]inflows'!$C232+'[4]inflows'!$D232</f>
        <v>30.060749200000004</v>
      </c>
      <c r="I148" s="70">
        <f>'[4]inflows'!$E232+'[4]inflows'!$F232</f>
        <v>56.22498861</v>
      </c>
      <c r="J148" s="70">
        <f>+'[4]inflows'!G232+'[4]inflows'!H232</f>
        <v>14.226693869999998</v>
      </c>
    </row>
    <row r="149" spans="1:10" ht="12.75">
      <c r="A149" s="69">
        <v>41364</v>
      </c>
      <c r="B149" s="70">
        <v>228.29</v>
      </c>
      <c r="C149" s="70">
        <v>320.77</v>
      </c>
      <c r="D149" s="70">
        <v>124.39</v>
      </c>
      <c r="E149" s="70">
        <v>209.73</v>
      </c>
      <c r="F149" s="70">
        <v>279.18</v>
      </c>
      <c r="G149" s="70">
        <v>125.97</v>
      </c>
      <c r="H149" s="70">
        <f>'[4]inflows'!$C233+'[4]inflows'!$D233</f>
        <v>34.13324558</v>
      </c>
      <c r="I149" s="70">
        <f>'[4]inflows'!$E233+'[4]inflows'!$F233</f>
        <v>58.107367550000006</v>
      </c>
      <c r="J149" s="70">
        <f>+'[4]inflows'!G233+'[4]inflows'!H233</f>
        <v>57.3609055</v>
      </c>
    </row>
    <row r="150" spans="1:10" ht="12.75">
      <c r="A150" s="69">
        <v>41394</v>
      </c>
      <c r="B150" s="70">
        <v>260.48</v>
      </c>
      <c r="C150" s="70">
        <v>394.08</v>
      </c>
      <c r="D150" s="70">
        <v>169.82</v>
      </c>
      <c r="E150" s="70">
        <v>248.94</v>
      </c>
      <c r="F150" s="70">
        <v>496.47</v>
      </c>
      <c r="G150" s="70">
        <v>171.86</v>
      </c>
      <c r="H150" s="70">
        <f>'[4]inflows'!$C234+'[4]inflows'!$D234</f>
        <v>37.17385472</v>
      </c>
      <c r="I150" s="70">
        <f>'[4]inflows'!$E234+'[4]inflows'!$F234</f>
        <v>73.85381753</v>
      </c>
      <c r="J150" s="70">
        <f>+'[4]inflows'!G234+'[4]inflows'!H234</f>
        <v>108.63198239</v>
      </c>
    </row>
    <row r="151" spans="1:10" ht="12.75">
      <c r="A151" s="69">
        <v>41425</v>
      </c>
      <c r="B151" s="70">
        <v>234.05</v>
      </c>
      <c r="C151" s="70">
        <v>395.4</v>
      </c>
      <c r="D151" s="70">
        <v>127.12</v>
      </c>
      <c r="E151" s="70">
        <v>218.58</v>
      </c>
      <c r="F151" s="70">
        <v>367.99</v>
      </c>
      <c r="G151" s="70">
        <v>128.97</v>
      </c>
      <c r="H151" s="70">
        <f>'[4]inflows'!$C235+'[4]inflows'!$D235</f>
        <v>36.8474717</v>
      </c>
      <c r="I151" s="70">
        <f>'[4]inflows'!$E235+'[4]inflows'!$F235</f>
        <v>76.28025485</v>
      </c>
      <c r="J151" s="70">
        <f>+'[4]inflows'!G235+'[4]inflows'!H235</f>
        <v>83.74426511</v>
      </c>
    </row>
    <row r="152" spans="1:10" ht="12.75">
      <c r="A152" s="69">
        <v>41455</v>
      </c>
      <c r="B152" s="70">
        <v>235.17</v>
      </c>
      <c r="C152" s="70">
        <v>316.56</v>
      </c>
      <c r="D152" s="70">
        <v>111.18</v>
      </c>
      <c r="E152" s="70">
        <v>234.19</v>
      </c>
      <c r="F152" s="70">
        <v>474.3</v>
      </c>
      <c r="G152" s="70">
        <v>112.02</v>
      </c>
      <c r="H152" s="70">
        <f>'[4]inflows'!$C236+'[4]inflows'!$D236</f>
        <v>32.846443629999996</v>
      </c>
      <c r="I152" s="70">
        <f>'[4]inflows'!$E236+'[4]inflows'!$F236</f>
        <v>52.3563421</v>
      </c>
      <c r="J152" s="70">
        <f>+'[4]inflows'!G236+'[4]inflows'!H236</f>
        <v>222.33835104</v>
      </c>
    </row>
    <row r="153" spans="1:10" ht="12.75">
      <c r="A153" s="69">
        <v>41486</v>
      </c>
      <c r="B153" s="70">
        <v>269.39</v>
      </c>
      <c r="C153" s="70">
        <v>353.83</v>
      </c>
      <c r="D153" s="70">
        <v>147.06</v>
      </c>
      <c r="E153" s="70">
        <v>252.87</v>
      </c>
      <c r="F153" s="70">
        <v>328.35</v>
      </c>
      <c r="G153" s="70">
        <v>145.7</v>
      </c>
      <c r="H153" s="70">
        <f>'[4]inflows'!$C237+'[4]inflows'!$D237</f>
        <v>57.556645259999996</v>
      </c>
      <c r="I153" s="70">
        <f>'[4]inflows'!$E237+'[4]inflows'!$F237</f>
        <v>43.05351772</v>
      </c>
      <c r="J153" s="70">
        <f>+'[4]inflows'!G237+'[4]inflows'!H237</f>
        <v>15.94250396</v>
      </c>
    </row>
    <row r="154" spans="1:10" ht="12.75">
      <c r="A154" s="69">
        <v>41517</v>
      </c>
      <c r="B154" s="70">
        <v>246.03</v>
      </c>
      <c r="C154" s="70">
        <v>314.23</v>
      </c>
      <c r="D154" s="70">
        <v>161.91</v>
      </c>
      <c r="E154" s="70">
        <v>226.02</v>
      </c>
      <c r="F154" s="70">
        <v>342.24</v>
      </c>
      <c r="G154" s="70">
        <v>163.82</v>
      </c>
      <c r="H154" s="70">
        <f>'[4]inflows'!$C238+'[4]inflows'!$D238</f>
        <v>35.06758845</v>
      </c>
      <c r="I154" s="70">
        <f>'[4]inflows'!$E238+'[4]inflows'!$F238</f>
        <v>57.74995356</v>
      </c>
      <c r="J154" s="70">
        <f>+'[4]inflows'!G238+'[4]inflows'!H238</f>
        <v>53.622818460000005</v>
      </c>
    </row>
    <row r="155" spans="1:10" ht="12.75">
      <c r="A155" s="69">
        <v>41547</v>
      </c>
      <c r="B155" s="70">
        <v>232.56</v>
      </c>
      <c r="C155" s="70">
        <v>301.33</v>
      </c>
      <c r="D155" s="70">
        <v>118.5</v>
      </c>
      <c r="E155" s="70">
        <v>224.5</v>
      </c>
      <c r="F155" s="70">
        <v>290.61</v>
      </c>
      <c r="G155" s="70">
        <v>119.94</v>
      </c>
      <c r="H155" s="70">
        <f>'[4]inflows'!$C239+'[4]inflows'!$D239</f>
        <v>33.69297480555708</v>
      </c>
      <c r="I155" s="70">
        <f>'[4]inflows'!$E239+'[4]inflows'!$F239</f>
        <v>55.86138364717405</v>
      </c>
      <c r="J155" s="70">
        <f>+'[4]inflows'!G239+'[4]inflows'!H239</f>
        <v>36.781803675741656</v>
      </c>
    </row>
    <row r="156" spans="1:10" ht="12.75">
      <c r="A156" s="69">
        <v>41578</v>
      </c>
      <c r="B156" s="70">
        <v>240.91</v>
      </c>
      <c r="C156" s="70">
        <v>360.92</v>
      </c>
      <c r="D156" s="70">
        <v>100.93</v>
      </c>
      <c r="E156" s="70">
        <v>237.87</v>
      </c>
      <c r="F156" s="70">
        <v>375.74</v>
      </c>
      <c r="G156" s="70">
        <v>97.89</v>
      </c>
      <c r="H156" s="70">
        <f>'[4]inflows'!$C240+'[4]inflows'!$D240</f>
        <v>38.7066009524776</v>
      </c>
      <c r="I156" s="70">
        <f>'[4]inflows'!$E240+'[4]inflows'!$F240</f>
        <v>58.6402304495224</v>
      </c>
      <c r="J156" s="70">
        <f>+'[4]inflows'!G240+'[4]inflows'!H240</f>
        <v>81.80074459340194</v>
      </c>
    </row>
    <row r="157" spans="1:10" ht="12.75">
      <c r="A157" s="69">
        <v>41608</v>
      </c>
      <c r="B157" s="70">
        <v>233.55</v>
      </c>
      <c r="C157" s="70">
        <v>327.43</v>
      </c>
      <c r="D157" s="70">
        <v>122.5</v>
      </c>
      <c r="E157" s="70">
        <v>237.98</v>
      </c>
      <c r="F157" s="70">
        <v>301.21</v>
      </c>
      <c r="G157" s="70">
        <v>118.98</v>
      </c>
      <c r="H157" s="70">
        <f>'[4]inflows'!$C241+'[4]inflows'!$D241</f>
        <v>34.1119777292388</v>
      </c>
      <c r="I157" s="70">
        <f>'[4]inflows'!$E241+'[4]inflows'!$F241</f>
        <v>57.08581706246657</v>
      </c>
      <c r="J157" s="70">
        <f>+'[4]inflows'!G241+'[4]inflows'!H241</f>
        <v>82.3820715621059</v>
      </c>
    </row>
    <row r="158" spans="1:10" ht="12.75">
      <c r="A158" s="69">
        <v>41639</v>
      </c>
      <c r="B158" s="70">
        <v>271.98</v>
      </c>
      <c r="C158" s="70">
        <v>361.09</v>
      </c>
      <c r="D158" s="70">
        <v>154.13</v>
      </c>
      <c r="E158" s="70">
        <v>251.43</v>
      </c>
      <c r="F158" s="70">
        <v>374.51</v>
      </c>
      <c r="G158" s="70">
        <v>147.38</v>
      </c>
      <c r="H158" s="70">
        <f>'[4]inflows'!$C243+'[4]inflows'!$D243</f>
        <v>39.91220572147785</v>
      </c>
      <c r="I158" s="70">
        <f>'[4]inflows'!$E243+'[4]inflows'!$F243</f>
        <v>65.09548488747976</v>
      </c>
      <c r="J158" s="70">
        <f>+'[4]inflows'!G243+'[4]inflows'!H243</f>
        <v>267.68415574000005</v>
      </c>
    </row>
    <row r="159" spans="1:10" ht="12.75">
      <c r="A159" s="69">
        <v>41670</v>
      </c>
      <c r="B159" s="70">
        <v>245.68</v>
      </c>
      <c r="C159" s="70">
        <v>356.64</v>
      </c>
      <c r="D159" s="70">
        <v>155.05</v>
      </c>
      <c r="E159" s="70">
        <v>238.16</v>
      </c>
      <c r="F159" s="70">
        <v>421.41</v>
      </c>
      <c r="G159" s="70">
        <v>149.66</v>
      </c>
      <c r="H159" s="70">
        <f>'[4]inflows'!$C249+'[4]inflows'!$D249</f>
        <v>37.628</v>
      </c>
      <c r="I159" s="70">
        <f>'[4]inflows'!$E249+'[4]inflows'!$F249</f>
        <v>61.903</v>
      </c>
      <c r="J159" s="70">
        <f>+'[4]inflows'!G249+'[4]inflows'!H249</f>
        <v>225.77430000000004</v>
      </c>
    </row>
    <row r="160" spans="1:10" ht="12.75">
      <c r="A160" s="69">
        <v>41698</v>
      </c>
      <c r="B160" s="70">
        <v>216.86422247463045</v>
      </c>
      <c r="C160" s="70">
        <v>305.2</v>
      </c>
      <c r="D160" s="70">
        <v>122.31829418742271</v>
      </c>
      <c r="E160" s="70">
        <v>209.29317259820934</v>
      </c>
      <c r="F160" s="70">
        <v>271.31076970278764</v>
      </c>
      <c r="G160" s="70">
        <v>119.31673097803525</v>
      </c>
      <c r="H160" s="70">
        <f>'[4]inflows'!$C250+'[4]inflows'!$D250</f>
        <v>31.592999999999996</v>
      </c>
      <c r="I160" s="70">
        <f>'[4]inflows'!$E250+'[4]inflows'!$F250</f>
        <v>56.366</v>
      </c>
      <c r="J160" s="70">
        <f>+'[4]inflows'!G250+'[4]inflows'!H250</f>
        <v>479.62219999999996</v>
      </c>
    </row>
    <row r="161" spans="1:10" ht="12.75">
      <c r="A161" s="69">
        <v>41729</v>
      </c>
      <c r="B161" s="70">
        <v>264.6374837962269</v>
      </c>
      <c r="C161" s="70">
        <v>412.45</v>
      </c>
      <c r="D161" s="70">
        <v>106.90204088485983</v>
      </c>
      <c r="E161" s="70">
        <v>239.23043579078387</v>
      </c>
      <c r="F161" s="70">
        <v>385.8935499966616</v>
      </c>
      <c r="G161" s="70">
        <v>105.75874220586954</v>
      </c>
      <c r="H161" s="70">
        <f>'[4]inflows'!$C251+'[4]inflows'!$D251</f>
        <v>36.171472810584106</v>
      </c>
      <c r="I161" s="70">
        <f>'[4]inflows'!$E251+'[4]inflows'!$F251</f>
        <v>68.31296733393685</v>
      </c>
      <c r="J161" s="70">
        <f>+'[4]inflows'!G251+'[4]inflows'!H251</f>
        <v>423.87442181</v>
      </c>
    </row>
    <row r="162" spans="1:10" ht="12.75">
      <c r="A162" s="69">
        <v>41759</v>
      </c>
      <c r="B162" s="70">
        <v>248.33367432623294</v>
      </c>
      <c r="C162" s="70">
        <v>383.49</v>
      </c>
      <c r="D162" s="70">
        <v>134.50977526323152</v>
      </c>
      <c r="E162" s="70">
        <v>229.99109322226747</v>
      </c>
      <c r="F162" s="70">
        <v>363.2363568783625</v>
      </c>
      <c r="G162" s="70">
        <v>132.75207816943993</v>
      </c>
      <c r="H162" s="70">
        <f>'[4]inflows'!$C252+'[4]inflows'!$D252</f>
        <v>38.251741468711884</v>
      </c>
      <c r="I162" s="70">
        <f>'[4]inflows'!$E252+'[4]inflows'!$F252</f>
        <v>66.4564807400104</v>
      </c>
      <c r="J162" s="70">
        <f>+'[4]inflows'!G252+'[4]inflows'!H252</f>
        <v>78.1742</v>
      </c>
    </row>
    <row r="163" spans="1:10" ht="12.75">
      <c r="A163" s="69">
        <v>41790</v>
      </c>
      <c r="B163" s="70">
        <v>248.52</v>
      </c>
      <c r="C163" s="70">
        <v>390.67</v>
      </c>
      <c r="D163" s="70">
        <v>151.66</v>
      </c>
      <c r="E163" s="70">
        <v>234.13</v>
      </c>
      <c r="F163" s="70">
        <v>370.19</v>
      </c>
      <c r="G163" s="70">
        <v>154.62</v>
      </c>
      <c r="H163" s="70">
        <f>'[4]inflows'!$C253+'[4]inflows'!$D253</f>
        <v>32.94111900526558</v>
      </c>
      <c r="I163" s="70">
        <f>'[4]inflows'!$E253+'[4]inflows'!$F253</f>
        <v>59.686799397146814</v>
      </c>
      <c r="J163" s="70">
        <f>+'[4]inflows'!G253+'[4]inflows'!H253</f>
        <v>47.42898583</v>
      </c>
    </row>
    <row r="164" spans="1:10" ht="12.75">
      <c r="A164" s="69">
        <v>41820</v>
      </c>
      <c r="B164" s="70">
        <v>244.81</v>
      </c>
      <c r="C164" s="70">
        <v>322.18</v>
      </c>
      <c r="D164" s="70">
        <v>162.24</v>
      </c>
      <c r="E164" s="70">
        <v>238.07</v>
      </c>
      <c r="F164" s="70">
        <v>303.47</v>
      </c>
      <c r="G164" s="70">
        <v>159.15</v>
      </c>
      <c r="H164" s="70">
        <f>'[4]inflows'!$C254+'[4]inflows'!$D254</f>
        <v>34.248000000000005</v>
      </c>
      <c r="I164" s="70">
        <f>'[4]inflows'!$E254+'[4]inflows'!$F254</f>
        <v>61.617999999999995</v>
      </c>
      <c r="J164" s="70">
        <f>+'[4]inflows'!G254+'[4]inflows'!H254</f>
        <v>235.10566415</v>
      </c>
    </row>
    <row r="165" spans="1:10" ht="12.75">
      <c r="A165" s="69">
        <v>41851</v>
      </c>
      <c r="B165" s="70">
        <v>258.08</v>
      </c>
      <c r="C165" s="70">
        <v>391.18</v>
      </c>
      <c r="D165" s="70">
        <v>167.98</v>
      </c>
      <c r="E165" s="70">
        <v>241.16</v>
      </c>
      <c r="F165" s="70">
        <v>360.38</v>
      </c>
      <c r="G165" s="70">
        <v>167.41</v>
      </c>
      <c r="H165" s="70">
        <f>'[4]inflows'!$C255+'[4]inflows'!$D255</f>
        <v>38.964999999999996</v>
      </c>
      <c r="I165" s="70">
        <f>'[4]inflows'!$E255+'[4]inflows'!$F255</f>
        <v>63.08</v>
      </c>
      <c r="J165" s="70">
        <f>+'[4]inflows'!G255+'[4]inflows'!H255</f>
        <v>136.51813987</v>
      </c>
    </row>
    <row r="166" spans="1:10" ht="12.75">
      <c r="A166" s="69">
        <v>41882</v>
      </c>
      <c r="B166" s="70">
        <v>244.35</v>
      </c>
      <c r="C166" s="70">
        <v>314.99</v>
      </c>
      <c r="D166" s="70">
        <v>157.67</v>
      </c>
      <c r="E166" s="70">
        <v>221.07</v>
      </c>
      <c r="F166" s="70">
        <v>342.4</v>
      </c>
      <c r="G166" s="70">
        <v>157.92</v>
      </c>
      <c r="H166" s="70">
        <f>'[4]inflows'!$C256+'[4]inflows'!$D256</f>
        <v>35.044</v>
      </c>
      <c r="I166" s="70">
        <f>'[4]inflows'!$E256+'[4]inflows'!$F256</f>
        <v>56.217</v>
      </c>
      <c r="J166" s="70">
        <f>+'[4]inflows'!G256+'[4]inflows'!H256</f>
        <v>53.68408713000001</v>
      </c>
    </row>
    <row r="167" spans="1:10" ht="12.75">
      <c r="A167" s="69">
        <v>41912</v>
      </c>
      <c r="B167" s="70">
        <v>267.25</v>
      </c>
      <c r="C167" s="70">
        <v>361.36</v>
      </c>
      <c r="D167" s="70">
        <v>212.06</v>
      </c>
      <c r="E167" s="70">
        <v>228.47</v>
      </c>
      <c r="F167" s="70">
        <v>427.23</v>
      </c>
      <c r="G167" s="70">
        <v>215.22</v>
      </c>
      <c r="H167" s="70">
        <f>'[4]inflows'!$C257+'[4]inflows'!$D257</f>
        <v>40.25</v>
      </c>
      <c r="I167" s="70">
        <f>'[4]inflows'!$E257+'[4]inflows'!$F257</f>
        <v>69.129</v>
      </c>
      <c r="J167" s="70">
        <f>+'[4]inflows'!G257+'[4]inflows'!H257</f>
        <v>78.78930627</v>
      </c>
    </row>
    <row r="168" spans="1:10" ht="12.75">
      <c r="A168" s="69">
        <v>41943</v>
      </c>
      <c r="B168" s="70">
        <v>249.72</v>
      </c>
      <c r="C168" s="70">
        <v>360.85</v>
      </c>
      <c r="D168" s="70">
        <v>192.2</v>
      </c>
      <c r="E168" s="70">
        <v>210.63</v>
      </c>
      <c r="F168" s="70">
        <v>406.1</v>
      </c>
      <c r="G168" s="70">
        <v>193.85</v>
      </c>
      <c r="H168" s="70">
        <f>'[4]inflows'!$C258+'[4]inflows'!$D258</f>
        <v>44.001000000000005</v>
      </c>
      <c r="I168" s="70">
        <f>'[4]inflows'!$E258+'[4]inflows'!$F258</f>
        <v>75.94</v>
      </c>
      <c r="J168" s="70">
        <f>+'[4]inflows'!G258+'[4]inflows'!H258</f>
        <v>73.93690000000001</v>
      </c>
    </row>
    <row r="169" spans="1:10" ht="12.75">
      <c r="A169" s="69">
        <v>41973</v>
      </c>
      <c r="B169" s="70">
        <v>217.51</v>
      </c>
      <c r="C169" s="70">
        <v>328.89</v>
      </c>
      <c r="D169" s="70">
        <v>146.9</v>
      </c>
      <c r="E169" s="70">
        <v>183.86</v>
      </c>
      <c r="F169" s="70">
        <v>315.74</v>
      </c>
      <c r="G169" s="70">
        <v>148.37</v>
      </c>
      <c r="H169" s="70">
        <f>'[4]inflows'!$C259+'[4]inflows'!$D259</f>
        <v>44.38716113</v>
      </c>
      <c r="I169" s="70">
        <f>'[4]inflows'!$E259+'[4]inflows'!$F259</f>
        <v>74.48560280000001</v>
      </c>
      <c r="J169" s="70">
        <f>+'[4]inflows'!G259+'[4]inflows'!H259</f>
        <v>60.28177635</v>
      </c>
    </row>
    <row r="170" spans="1:10" ht="12.75">
      <c r="A170" s="69">
        <v>42004</v>
      </c>
      <c r="B170" s="70">
        <v>299.53</v>
      </c>
      <c r="C170" s="70">
        <v>418.97</v>
      </c>
      <c r="D170" s="70">
        <v>195.23</v>
      </c>
      <c r="E170" s="70">
        <v>257.8</v>
      </c>
      <c r="F170" s="70">
        <v>414.76</v>
      </c>
      <c r="G170" s="70">
        <v>197.15</v>
      </c>
      <c r="H170" s="70">
        <f>'[4]inflows'!$C260+'[4]inflows'!$D260</f>
        <v>60.36869335502425</v>
      </c>
      <c r="I170" s="70">
        <f>'[4]inflows'!$E260+'[4]inflows'!$F260</f>
        <v>95.72999999999999</v>
      </c>
      <c r="J170" s="70">
        <f>+'[4]inflows'!G260+'[4]inflows'!H260</f>
        <v>77.56</v>
      </c>
    </row>
    <row r="171" spans="1:10" ht="12.75">
      <c r="A171" s="69">
        <v>42035</v>
      </c>
      <c r="B171" s="70">
        <v>254.34</v>
      </c>
      <c r="C171" s="70">
        <v>443.12</v>
      </c>
      <c r="D171" s="70">
        <v>155.02</v>
      </c>
      <c r="E171" s="70">
        <v>231.61</v>
      </c>
      <c r="F171" s="70">
        <v>450.15</v>
      </c>
      <c r="G171" s="70">
        <v>149.68</v>
      </c>
      <c r="H171" s="70">
        <f>'[4]inflows'!$C267+'[4]inflows'!$D267</f>
        <v>52.49661786</v>
      </c>
      <c r="I171" s="70">
        <f>'[4]inflows'!$E267+'[4]inflows'!$F267</f>
        <v>93.943725</v>
      </c>
      <c r="J171" s="70">
        <f>+'[4]inflows'!G267+'[4]inflows'!H267</f>
        <v>85.12722796999999</v>
      </c>
    </row>
    <row r="172" spans="1:10" ht="12.75">
      <c r="A172" s="69">
        <v>42063</v>
      </c>
      <c r="B172" s="70">
        <v>232.0256618935425</v>
      </c>
      <c r="C172" s="70">
        <v>331.37248864745266</v>
      </c>
      <c r="D172" s="70">
        <v>184.37754353992136</v>
      </c>
      <c r="E172" s="70">
        <v>231.01225626468775</v>
      </c>
      <c r="F172" s="70">
        <v>411.3183130969031</v>
      </c>
      <c r="G172" s="70">
        <v>188.0044013171355</v>
      </c>
      <c r="H172" s="70">
        <f>'[4]inflows'!$C268+'[4]inflows'!$D268</f>
        <v>58.91990445999999</v>
      </c>
      <c r="I172" s="70">
        <f>'[4]inflows'!$E268+'[4]inflows'!$F268</f>
        <v>92.16763861000001</v>
      </c>
      <c r="J172" s="70">
        <f>+'[4]inflows'!G268+'[4]inflows'!H268</f>
        <v>45.89793781</v>
      </c>
    </row>
    <row r="173" spans="1:10" ht="12.75">
      <c r="A173" s="69">
        <v>42094</v>
      </c>
      <c r="B173" s="70">
        <v>297.45084126537665</v>
      </c>
      <c r="C173" s="70">
        <v>400.35161611989133</v>
      </c>
      <c r="D173" s="70">
        <v>162.35187435426496</v>
      </c>
      <c r="E173" s="70">
        <v>274.4992621779984</v>
      </c>
      <c r="F173" s="70">
        <v>556.1279379927624</v>
      </c>
      <c r="G173" s="70">
        <v>162.242205611268</v>
      </c>
      <c r="H173" s="70">
        <f>'[4]inflows'!$C269+'[4]inflows'!$D269</f>
        <v>68.48846337</v>
      </c>
      <c r="I173" s="70">
        <f>'[4]inflows'!$E269+'[4]inflows'!$F269</f>
        <v>113.44772683000001</v>
      </c>
      <c r="J173" s="70">
        <f>+'[4]inflows'!G269+'[4]inflows'!H269</f>
        <v>187.4932124</v>
      </c>
    </row>
    <row r="174" spans="1:10" ht="12.75">
      <c r="A174" s="69">
        <v>42124</v>
      </c>
      <c r="B174" s="70">
        <v>257.8862548186123</v>
      </c>
      <c r="C174" s="70">
        <v>366.23487860838407</v>
      </c>
      <c r="D174" s="70">
        <v>131.8313492687065</v>
      </c>
      <c r="E174" s="70">
        <v>242.16776247565664</v>
      </c>
      <c r="F174" s="70">
        <v>400.04311425640594</v>
      </c>
      <c r="G174" s="70">
        <v>131.69492243010973</v>
      </c>
      <c r="H174" s="70">
        <f>'[4]inflows'!$C270+'[4]inflows'!$D270</f>
        <v>70.76099593470443</v>
      </c>
      <c r="I174" s="70">
        <f>'[4]inflows'!$E270+'[4]inflows'!$F270</f>
        <v>104.75321569438725</v>
      </c>
      <c r="J174" s="70">
        <f>+'[4]inflows'!G270+'[4]inflows'!H270</f>
        <v>60.532846306686196</v>
      </c>
    </row>
    <row r="175" spans="1:10" ht="12.75">
      <c r="A175" s="69">
        <v>42155</v>
      </c>
      <c r="B175" s="70">
        <v>248.84021485674953</v>
      </c>
      <c r="C175" s="70">
        <v>405.717517256009</v>
      </c>
      <c r="D175" s="70">
        <v>145.13531104535974</v>
      </c>
      <c r="E175" s="70">
        <v>235.4954255943302</v>
      </c>
      <c r="F175" s="70">
        <v>441.70382992291485</v>
      </c>
      <c r="G175" s="70">
        <v>143.80688418246564</v>
      </c>
      <c r="H175" s="70">
        <f>'[4]inflows'!$C271+'[4]inflows'!$D271</f>
        <v>56.79563496</v>
      </c>
      <c r="I175" s="70">
        <f>'[4]inflows'!$E271+'[4]inflows'!$F271</f>
        <v>90.86091609</v>
      </c>
      <c r="J175" s="70">
        <f>+'[4]inflows'!G271+'[4]inflows'!H271</f>
        <v>51.280353039999994</v>
      </c>
    </row>
    <row r="176" spans="1:10" ht="12.75">
      <c r="A176" s="69">
        <v>42185</v>
      </c>
      <c r="B176" s="70">
        <v>265.0220015236446</v>
      </c>
      <c r="C176" s="70">
        <v>422.80474086696745</v>
      </c>
      <c r="D176" s="70">
        <v>109.68529109555894</v>
      </c>
      <c r="E176" s="70">
        <v>252.32832595481992</v>
      </c>
      <c r="F176" s="70">
        <v>423.45922222120436</v>
      </c>
      <c r="G176" s="70">
        <v>108.43183607367897</v>
      </c>
      <c r="H176" s="70">
        <f>'[4]inflows'!$C272+'[4]inflows'!$D272</f>
        <v>59.960429770000005</v>
      </c>
      <c r="I176" s="70">
        <f>'[4]inflows'!$E272+'[4]inflows'!$F272</f>
        <v>102.36974494</v>
      </c>
      <c r="J176" s="70">
        <f>+'[4]inflows'!G272+'[4]inflows'!H272</f>
        <v>59.32593917</v>
      </c>
    </row>
    <row r="177" spans="1:10" ht="12.75">
      <c r="A177" s="69">
        <v>42216</v>
      </c>
      <c r="B177" s="70">
        <v>286.0392856731261</v>
      </c>
      <c r="C177" s="70">
        <v>475.2298219757097</v>
      </c>
      <c r="D177" s="70">
        <v>165.4938831733564</v>
      </c>
      <c r="E177" s="70">
        <v>263.4703209831565</v>
      </c>
      <c r="F177" s="70">
        <v>485.7293407367452</v>
      </c>
      <c r="G177" s="70">
        <v>161.97555241732329</v>
      </c>
      <c r="H177" s="70">
        <f>'[4]inflows'!$C273+'[4]inflows'!$D273</f>
        <v>64.1457508</v>
      </c>
      <c r="I177" s="70">
        <f>'[4]inflows'!$E273+'[4]inflows'!$F273</f>
        <v>103.25288467</v>
      </c>
      <c r="J177" s="70">
        <f>+'[4]inflows'!G273+'[4]inflows'!H273</f>
        <v>26.67009335863849</v>
      </c>
    </row>
    <row r="178" spans="1:10" ht="12.75">
      <c r="A178" s="69">
        <v>42247</v>
      </c>
      <c r="B178" s="70">
        <v>242.1116014163646</v>
      </c>
      <c r="C178" s="70">
        <v>349.602799228373</v>
      </c>
      <c r="D178" s="70">
        <v>140.40640481175973</v>
      </c>
      <c r="E178" s="70">
        <v>218.44181692292756</v>
      </c>
      <c r="F178" s="70">
        <v>397.18433651430917</v>
      </c>
      <c r="G178" s="70">
        <v>141.30166625745443</v>
      </c>
      <c r="H178" s="70">
        <f>'[4]inflows'!$C274+'[4]inflows'!$D274</f>
        <v>57.3794483765</v>
      </c>
      <c r="I178" s="70">
        <f>'[4]inflows'!$E274+'[4]inflows'!$F274</f>
        <v>94.9000271</v>
      </c>
      <c r="J178" s="70">
        <f>+'[4]inflows'!G274+'[4]inflows'!H274</f>
        <v>14.46317005</v>
      </c>
    </row>
    <row r="179" spans="1:10" ht="12.75">
      <c r="A179" s="69">
        <v>42277</v>
      </c>
      <c r="B179" s="70">
        <v>256.6874518510394</v>
      </c>
      <c r="C179" s="70">
        <v>487.2524262483185</v>
      </c>
      <c r="D179" s="70">
        <v>135.25237792894984</v>
      </c>
      <c r="E179" s="70">
        <v>253.17607720101105</v>
      </c>
      <c r="F179" s="70">
        <v>486.4272505840053</v>
      </c>
      <c r="G179" s="70">
        <v>133.06635468174719</v>
      </c>
      <c r="H179" s="70">
        <f>'[4]inflows'!$C275+'[4]inflows'!$D275</f>
        <v>58.53989680000001</v>
      </c>
      <c r="I179" s="70">
        <f>'[4]inflows'!$E275+'[4]inflows'!$F275</f>
        <v>99.38797419</v>
      </c>
      <c r="J179" s="70">
        <f>+'[4]inflows'!G275+'[4]inflows'!H275</f>
        <v>14.984902211614878</v>
      </c>
    </row>
    <row r="180" spans="1:10" ht="12.75">
      <c r="A180" s="69">
        <v>42308</v>
      </c>
      <c r="B180" s="70">
        <v>245.74177953908313</v>
      </c>
      <c r="C180" s="70">
        <v>473.32935035367996</v>
      </c>
      <c r="D180" s="70">
        <v>149.55626129637136</v>
      </c>
      <c r="E180" s="70">
        <v>234.08283084832544</v>
      </c>
      <c r="F180" s="70">
        <v>480.31478847340486</v>
      </c>
      <c r="G180" s="70">
        <v>144.69553511597263</v>
      </c>
      <c r="H180" s="70">
        <f>'[4]inflows'!$C276+'[4]inflows'!$D276</f>
        <v>43.76705709000001</v>
      </c>
      <c r="I180" s="70">
        <f>'[4]inflows'!$E276+'[4]inflows'!$F276</f>
        <v>96.16833141999999</v>
      </c>
      <c r="J180" s="70">
        <f>+'[4]inflows'!G276+'[4]inflows'!H276</f>
        <v>93.99162417059736</v>
      </c>
    </row>
    <row r="181" spans="1:10" ht="12.75">
      <c r="A181" s="69">
        <v>42338</v>
      </c>
      <c r="B181" s="70">
        <v>243.18252558166273</v>
      </c>
      <c r="C181" s="70">
        <v>416.87948962884036</v>
      </c>
      <c r="D181" s="70">
        <v>178.10581241199876</v>
      </c>
      <c r="E181" s="70">
        <v>227.10015925887828</v>
      </c>
      <c r="F181" s="70">
        <v>452.7669156717051</v>
      </c>
      <c r="G181" s="70">
        <v>175.43856182617725</v>
      </c>
      <c r="H181" s="70">
        <f>'[4]inflows'!$C277+'[4]inflows'!$D277</f>
        <v>46.43524704999999</v>
      </c>
      <c r="I181" s="70">
        <f>'[4]inflows'!$E277+'[4]inflows'!$F277</f>
        <v>98.15161314000001</v>
      </c>
      <c r="J181" s="70">
        <f>+'[4]inflows'!G277+'[4]inflows'!H277</f>
        <v>53.31058542226072</v>
      </c>
    </row>
    <row r="182" spans="1:10" ht="12.75">
      <c r="A182" s="69">
        <v>42369</v>
      </c>
      <c r="B182" s="70">
        <v>262.46468722519205</v>
      </c>
      <c r="C182" s="70">
        <v>449.56164870451744</v>
      </c>
      <c r="D182" s="70">
        <v>231.78830207235</v>
      </c>
      <c r="E182" s="70">
        <v>240.70464899969693</v>
      </c>
      <c r="F182" s="70">
        <v>488.2650817578004</v>
      </c>
      <c r="G182" s="70">
        <v>232.32425325662902</v>
      </c>
      <c r="H182" s="70">
        <f>'[4]inflows'!$C278+'[4]inflows'!$D278</f>
        <v>59.714008419999985</v>
      </c>
      <c r="I182" s="70">
        <f>'[4]inflows'!$E278+'[4]inflows'!$F278</f>
        <v>123.61616621</v>
      </c>
      <c r="J182" s="70">
        <f>+'[4]inflows'!G278+'[4]inflows'!H278</f>
        <v>17.4821527844826</v>
      </c>
    </row>
    <row r="183" spans="1:10" ht="12.75">
      <c r="A183" s="69">
        <v>42400</v>
      </c>
      <c r="B183" s="70">
        <v>233.40164421933824</v>
      </c>
      <c r="C183" s="70">
        <v>509.0299431150125</v>
      </c>
      <c r="D183" s="70">
        <v>151.81867241519893</v>
      </c>
      <c r="E183" s="70">
        <v>225.4795154589758</v>
      </c>
      <c r="F183" s="70">
        <v>493.6174618933696</v>
      </c>
      <c r="G183" s="70">
        <v>149.47026826103198</v>
      </c>
      <c r="H183" s="70">
        <f>'[4]inflows'!$C285+'[4]inflows'!$D285</f>
        <v>40.69558772</v>
      </c>
      <c r="I183" s="70">
        <f>'[4]inflows'!$E285+'[4]inflows'!$F285</f>
        <v>99.73298803</v>
      </c>
      <c r="J183" s="70">
        <f>+'[4]inflows'!G285+'[4]inflows'!H285</f>
        <v>13.01696686888198</v>
      </c>
    </row>
    <row r="184" spans="1:10" ht="12.75">
      <c r="A184" s="69">
        <v>42429</v>
      </c>
      <c r="B184" s="70">
        <v>245.52490641521658</v>
      </c>
      <c r="C184" s="70">
        <v>465.1835009876795</v>
      </c>
      <c r="D184" s="70">
        <v>172.40104160225417</v>
      </c>
      <c r="E184" s="70">
        <v>226.98335448591374</v>
      </c>
      <c r="F184" s="70">
        <v>490.9012963317961</v>
      </c>
      <c r="G184" s="70">
        <v>171.40145697327927</v>
      </c>
      <c r="H184" s="70">
        <f>'[4]inflows'!$C286+'[4]inflows'!$D286</f>
        <v>46.10276961999998</v>
      </c>
      <c r="I184" s="70">
        <f>'[4]inflows'!$E286+'[4]inflows'!$F286</f>
        <v>108.27729942</v>
      </c>
      <c r="J184" s="70">
        <f>+'[4]inflows'!G286+'[4]inflows'!H286</f>
        <v>102.26789955999999</v>
      </c>
    </row>
    <row r="185" spans="1:10" ht="12.75">
      <c r="A185" s="69">
        <v>42460</v>
      </c>
      <c r="B185" s="70">
        <v>237.52</v>
      </c>
      <c r="C185" s="70">
        <v>430.38</v>
      </c>
      <c r="D185" s="70">
        <v>191.14</v>
      </c>
      <c r="E185" s="70">
        <v>221.87</v>
      </c>
      <c r="F185" s="70">
        <v>492.79</v>
      </c>
      <c r="G185" s="70">
        <v>191.04</v>
      </c>
      <c r="H185" s="70">
        <f>'[4]inflows'!$C287+'[4]inflows'!$D287</f>
        <v>54.86802283</v>
      </c>
      <c r="I185" s="70">
        <f>'[4]inflows'!$E287+'[4]inflows'!$F287</f>
        <v>119.17640171000001</v>
      </c>
      <c r="J185" s="70">
        <f>+'[4]inflows'!G287+'[4]inflows'!H287</f>
        <v>41.33705656</v>
      </c>
    </row>
    <row r="186" spans="1:10" ht="12.75">
      <c r="A186" s="69">
        <v>42490</v>
      </c>
      <c r="B186" s="70">
        <v>248.47</v>
      </c>
      <c r="C186" s="70">
        <v>481.38</v>
      </c>
      <c r="D186" s="70">
        <v>154.57</v>
      </c>
      <c r="E186" s="70">
        <v>236.53</v>
      </c>
      <c r="F186" s="70">
        <v>520.87</v>
      </c>
      <c r="G186" s="70">
        <v>155.04</v>
      </c>
      <c r="H186" s="70">
        <f>'[4]inflows'!$C288+'[4]inflows'!$D288</f>
        <v>49.757393560000025</v>
      </c>
      <c r="I186" s="70">
        <f>'[4]inflows'!$E288+'[4]inflows'!$F288</f>
        <v>113.29604911999999</v>
      </c>
      <c r="J186" s="70">
        <f>+'[4]inflows'!G288+'[4]inflows'!H288</f>
        <v>16.87228809003568</v>
      </c>
    </row>
    <row r="187" spans="1:10" ht="12.75">
      <c r="A187" s="69">
        <v>42521</v>
      </c>
      <c r="B187" s="70">
        <v>249.89</v>
      </c>
      <c r="C187" s="70">
        <v>489.86</v>
      </c>
      <c r="D187" s="70">
        <v>195.54</v>
      </c>
      <c r="E187" s="70">
        <v>242.74</v>
      </c>
      <c r="F187" s="70">
        <v>511.33</v>
      </c>
      <c r="G187" s="70">
        <v>193.49</v>
      </c>
      <c r="H187" s="70">
        <f>'[4]inflows'!$C289+'[4]inflows'!$D289</f>
        <v>50.89453744000001</v>
      </c>
      <c r="I187" s="70">
        <f>'[4]inflows'!$E289+'[4]inflows'!$F289</f>
        <v>111.98874977</v>
      </c>
      <c r="J187" s="70">
        <f>+'[4]inflows'!G289+'[4]inflows'!H289</f>
        <v>12.30224997195983</v>
      </c>
    </row>
    <row r="188" spans="1:10" ht="12.75">
      <c r="A188" s="69">
        <v>42551</v>
      </c>
      <c r="B188" s="70">
        <v>244.2868178573395</v>
      </c>
      <c r="C188" s="70">
        <v>466.1328010408445</v>
      </c>
      <c r="D188" s="70">
        <v>161.60684603248654</v>
      </c>
      <c r="E188" s="70">
        <v>238.2256686273524</v>
      </c>
      <c r="F188" s="70">
        <v>488.9921308663667</v>
      </c>
      <c r="G188" s="70">
        <v>159.88452272870728</v>
      </c>
      <c r="H188" s="70">
        <f>'[4]inflows'!$C290+'[4]inflows'!$D290</f>
        <v>52.18306293</v>
      </c>
      <c r="I188" s="70">
        <f>'[4]inflows'!$E290+'[4]inflows'!$F290</f>
        <v>119.07532601</v>
      </c>
      <c r="J188" s="70">
        <f>+'[4]inflows'!G290+'[4]inflows'!H290</f>
        <v>23.11694549166666</v>
      </c>
    </row>
    <row r="189" spans="1:10" ht="12.75">
      <c r="A189" s="69">
        <v>42582</v>
      </c>
      <c r="B189" s="70">
        <f>'[1]disagg pur and sales 2016'!$F$2971</f>
        <v>235.10299820949135</v>
      </c>
      <c r="C189" s="70">
        <f>'[1]disagg pur and sales 2016'!$F$2970</f>
        <v>403.5966309553094</v>
      </c>
      <c r="D189" s="70">
        <f>'[1]disagg pur and sales 2016'!$F$2972</f>
        <v>194.04516154010062</v>
      </c>
      <c r="E189" s="70">
        <f>'[1]disagg pur and sales 2016'!$K$2971</f>
        <v>223.7488052304534</v>
      </c>
      <c r="F189" s="70">
        <f>'[1]disagg pur and sales 2016'!$K$2970</f>
        <v>485.3608245880379</v>
      </c>
      <c r="G189" s="70">
        <f>'[1]disagg pur and sales 2016'!$K$2972</f>
        <v>191.61923813010745</v>
      </c>
      <c r="H189" s="70">
        <f>+'[4]inflows'!$C$291+'[4]inflows'!$D$291</f>
        <v>52.451061020000004</v>
      </c>
      <c r="I189" s="70">
        <f>+'[4]inflows'!$E$291+'[4]inflows'!$F$291</f>
        <v>112.60557055000001</v>
      </c>
      <c r="J189" s="70">
        <f>+'[4]inflows'!G291+'[4]inflows'!H291</f>
        <v>10.989226359206993</v>
      </c>
    </row>
    <row r="190" spans="1:10" ht="12.75">
      <c r="A190" s="69">
        <v>42613</v>
      </c>
      <c r="B190" s="70">
        <f>'[2]disagg pur and sales 2016'!$F$3007</f>
        <v>267.2933247230384</v>
      </c>
      <c r="C190" s="70">
        <f>'[2]disagg pur and sales 2016'!$F$3006</f>
        <v>500.3621006881434</v>
      </c>
      <c r="D190" s="70">
        <f>'[2]disagg pur and sales 2016'!$F$3008</f>
        <v>168.78739217292954</v>
      </c>
      <c r="E190" s="70">
        <f>'[2]disagg pur and sales 2016'!$K$3007</f>
        <v>257.29878602150063</v>
      </c>
      <c r="F190" s="70">
        <f>'[2]disagg pur and sales 2016'!$K$3006</f>
        <v>512.2326857371963</v>
      </c>
      <c r="G190" s="70">
        <f>'[2]disagg pur and sales 2016'!$K$3008</f>
        <v>167.01765797242226</v>
      </c>
      <c r="H190" s="70">
        <f>+'[4]inflows'!$C$292+'[4]inflows'!$D$292</f>
        <v>60.355595817204126</v>
      </c>
      <c r="I190" s="70">
        <f>+'[4]inflows'!$E$292+'[4]inflows'!$F$292</f>
        <v>115.48139731776263</v>
      </c>
      <c r="J190" s="70">
        <f>+'[4]inflows'!G292+'[4]inflows'!H292</f>
        <v>47.506321852069206</v>
      </c>
    </row>
    <row r="191" spans="1:10" ht="12.75">
      <c r="A191" s="69">
        <v>42643</v>
      </c>
      <c r="B191" s="70">
        <v>240.05798617719435</v>
      </c>
      <c r="C191" s="70">
        <v>500.4920093192103</v>
      </c>
      <c r="D191" s="70">
        <v>134.97391774034247</v>
      </c>
      <c r="E191" s="70">
        <v>237.66124364701315</v>
      </c>
      <c r="F191" s="70">
        <v>507.7824077944098</v>
      </c>
      <c r="G191" s="70">
        <v>132.50310500098286</v>
      </c>
      <c r="H191" s="70">
        <v>52.73</v>
      </c>
      <c r="I191" s="70">
        <v>117.261</v>
      </c>
      <c r="J191" s="70">
        <f>+'[4]inflows'!G293+'[4]inflows'!H293</f>
        <v>61.1571407</v>
      </c>
    </row>
    <row r="192" spans="1:10" ht="12.75">
      <c r="A192" s="69">
        <v>42674</v>
      </c>
      <c r="B192" s="70">
        <v>228.40638150696304</v>
      </c>
      <c r="C192" s="70">
        <v>432.11225560243236</v>
      </c>
      <c r="D192" s="70">
        <v>127.15865086067643</v>
      </c>
      <c r="E192" s="70">
        <v>213.1704948487822</v>
      </c>
      <c r="F192" s="70">
        <v>460.96219521433324</v>
      </c>
      <c r="G192" s="70">
        <v>124.98939760408913</v>
      </c>
      <c r="H192" s="70">
        <v>50.69</v>
      </c>
      <c r="I192" s="70">
        <v>96.89</v>
      </c>
      <c r="J192" s="70">
        <f>+'[4]inflows'!G294+'[4]inflows'!H294</f>
        <v>26.99821086</v>
      </c>
    </row>
    <row r="193" spans="1:10" ht="12.75">
      <c r="A193" s="69">
        <v>42704</v>
      </c>
      <c r="B193" s="70">
        <v>179.6048202437823</v>
      </c>
      <c r="C193" s="70">
        <v>419.36692685315904</v>
      </c>
      <c r="D193" s="70">
        <v>213.02386494119258</v>
      </c>
      <c r="E193" s="70">
        <v>189.29097684069853</v>
      </c>
      <c r="F193" s="70">
        <v>503.0554135574391</v>
      </c>
      <c r="G193" s="70">
        <v>210.2430328578788</v>
      </c>
      <c r="H193" s="70">
        <v>44.793</v>
      </c>
      <c r="I193" s="70">
        <v>121.46799999999999</v>
      </c>
      <c r="J193" s="70">
        <f>+'[4]inflows'!G295+'[4]inflows'!H295</f>
        <v>28.258756909999995</v>
      </c>
    </row>
    <row r="194" spans="1:10" ht="12.75">
      <c r="A194" s="69">
        <v>42735</v>
      </c>
      <c r="B194" s="70">
        <v>257.96255970439364</v>
      </c>
      <c r="C194" s="70">
        <v>462.4651971804254</v>
      </c>
      <c r="D194" s="70">
        <v>220.5463669225128</v>
      </c>
      <c r="E194" s="70">
        <v>224.58182924999164</v>
      </c>
      <c r="F194" s="70">
        <v>502.080187776016</v>
      </c>
      <c r="G194" s="70">
        <v>227.8392234815734</v>
      </c>
      <c r="H194" s="70">
        <v>63.741</v>
      </c>
      <c r="I194" s="70">
        <v>128.405</v>
      </c>
      <c r="J194" s="70">
        <f>+'[4]inflows'!G296+'[4]inflows'!H296</f>
        <v>14.948248099999997</v>
      </c>
    </row>
    <row r="195" spans="1:10" ht="12.75">
      <c r="A195" s="69">
        <v>42766</v>
      </c>
      <c r="B195" s="70">
        <v>249.0491597309068</v>
      </c>
      <c r="C195" s="70">
        <v>560.163766626496</v>
      </c>
      <c r="D195" s="70">
        <v>164.86347367137557</v>
      </c>
      <c r="E195" s="70">
        <v>229.7564129001225</v>
      </c>
      <c r="F195" s="70">
        <v>623.3712944071268</v>
      </c>
      <c r="G195" s="70">
        <v>166.2898328805721</v>
      </c>
      <c r="H195" s="70">
        <v>55.52915363</v>
      </c>
      <c r="I195" s="70">
        <v>128.26058197999998</v>
      </c>
      <c r="J195" s="70">
        <f>+'[4]inflows'!G420+'[4]inflows'!H420</f>
        <v>62.66837546</v>
      </c>
    </row>
    <row r="196" spans="1:10" ht="12.75">
      <c r="A196" s="69">
        <v>42794</v>
      </c>
      <c r="B196" s="70">
        <v>208.42542855216627</v>
      </c>
      <c r="C196" s="70">
        <v>413.6794820698638</v>
      </c>
      <c r="D196" s="70">
        <v>148.47561111638805</v>
      </c>
      <c r="E196" s="70">
        <v>210.7252118163902</v>
      </c>
      <c r="F196" s="70">
        <v>443.79422347992374</v>
      </c>
      <c r="G196" s="70">
        <v>146.7600856830255</v>
      </c>
      <c r="H196" s="70">
        <v>55.02518211</v>
      </c>
      <c r="I196" s="70">
        <v>112.56533983</v>
      </c>
      <c r="J196" s="70">
        <f>+'[4]inflows'!G421+'[4]inflows'!H421</f>
        <v>21.87849803</v>
      </c>
    </row>
    <row r="197" spans="1:10" ht="12.75">
      <c r="A197" s="69">
        <v>42825</v>
      </c>
      <c r="B197" s="70">
        <v>250.2224783014186</v>
      </c>
      <c r="C197" s="70">
        <v>515.7948395123011</v>
      </c>
      <c r="D197" s="70">
        <v>190.7586665789253</v>
      </c>
      <c r="E197" s="70">
        <v>242.05310114099706</v>
      </c>
      <c r="F197" s="70">
        <v>546.03821521638</v>
      </c>
      <c r="G197" s="70">
        <v>190.41378464210322</v>
      </c>
      <c r="H197" s="70">
        <v>63.66</v>
      </c>
      <c r="I197" s="70">
        <v>150.83</v>
      </c>
      <c r="J197" s="70">
        <f>+'[4]inflows'!G422+'[4]inflows'!H422</f>
        <v>39.296740959999994</v>
      </c>
    </row>
    <row r="198" spans="1:10" ht="12.75">
      <c r="A198" s="69">
        <v>42855</v>
      </c>
      <c r="B198" s="70">
        <v>217.7751754440377</v>
      </c>
      <c r="C198" s="70">
        <v>421.09224636689515</v>
      </c>
      <c r="D198" s="70">
        <v>177.31800467184826</v>
      </c>
      <c r="E198" s="70">
        <v>218.64698207585502</v>
      </c>
      <c r="F198" s="70">
        <v>409.3911666118077</v>
      </c>
      <c r="G198" s="70">
        <v>168.07621432749158</v>
      </c>
      <c r="H198" s="70">
        <v>53.487</v>
      </c>
      <c r="I198" s="70">
        <v>119.708</v>
      </c>
      <c r="J198" s="70">
        <f>+'[4]inflows'!G423+'[4]inflows'!H423</f>
        <v>13.560614159999998</v>
      </c>
    </row>
    <row r="199" spans="1:10" ht="12.75">
      <c r="A199" s="69">
        <v>42886</v>
      </c>
      <c r="B199" s="70">
        <v>295.556213007884</v>
      </c>
      <c r="C199" s="70">
        <v>592.9876637822596</v>
      </c>
      <c r="D199" s="70">
        <v>157.07082799756023</v>
      </c>
      <c r="E199" s="70">
        <v>288.591748532262</v>
      </c>
      <c r="F199" s="70">
        <v>604.534197058969</v>
      </c>
      <c r="G199" s="70">
        <v>151.38907834866734</v>
      </c>
      <c r="H199" s="70">
        <v>63.28</v>
      </c>
      <c r="I199" s="70">
        <v>112.37960000000001</v>
      </c>
      <c r="J199" s="70">
        <f>+'[4]inflows'!G424+'[4]inflows'!H424</f>
        <v>27.18145402</v>
      </c>
    </row>
    <row r="200" spans="1:10" ht="12.75">
      <c r="A200" s="69">
        <v>42916</v>
      </c>
      <c r="B200" s="70">
        <v>258.80806924471534</v>
      </c>
      <c r="C200" s="70">
        <v>443.78166974627055</v>
      </c>
      <c r="D200" s="70">
        <v>248.9689117248069</v>
      </c>
      <c r="E200" s="70">
        <v>236.07217181253225</v>
      </c>
      <c r="F200" s="70">
        <v>577.1113916623523</v>
      </c>
      <c r="G200" s="70">
        <v>242.94294978829566</v>
      </c>
      <c r="H200" s="70">
        <v>59.4</v>
      </c>
      <c r="I200" s="70">
        <v>125.161</v>
      </c>
      <c r="J200" s="70">
        <f>+'[4]inflows'!G425+'[4]inflows'!H425</f>
        <v>56.41961793867471</v>
      </c>
    </row>
    <row r="201" spans="1:10" ht="12.75">
      <c r="A201" s="69">
        <v>42947</v>
      </c>
      <c r="B201" s="70">
        <v>263.84111565644446</v>
      </c>
      <c r="C201" s="70">
        <v>464.27573186044475</v>
      </c>
      <c r="D201" s="70">
        <v>210.78090755292652</v>
      </c>
      <c r="E201" s="70">
        <v>237.90823244630008</v>
      </c>
      <c r="F201" s="70">
        <v>496.01496313788255</v>
      </c>
      <c r="G201" s="70">
        <v>209.83844068715</v>
      </c>
      <c r="H201" s="70">
        <v>65.208</v>
      </c>
      <c r="I201" s="70">
        <v>129.7158</v>
      </c>
      <c r="J201" s="70">
        <f>+'[4]inflows'!G426+'[4]inflows'!H426</f>
        <v>0</v>
      </c>
    </row>
    <row r="202" spans="1:10" ht="12.75">
      <c r="A202" s="69">
        <v>42978</v>
      </c>
      <c r="B202" s="70">
        <v>275.12315976710175</v>
      </c>
      <c r="C202" s="70">
        <v>490.2743876262212</v>
      </c>
      <c r="D202" s="70">
        <v>189.9454242383616</v>
      </c>
      <c r="E202" s="70">
        <v>253.38515620080838</v>
      </c>
      <c r="F202" s="70">
        <v>499.47335878386303</v>
      </c>
      <c r="G202" s="70">
        <v>182.19245854526875</v>
      </c>
      <c r="H202" s="70">
        <v>63.99</v>
      </c>
      <c r="I202" s="70">
        <v>119.924</v>
      </c>
      <c r="J202" s="70">
        <f>+'[4]inflows'!G427+'[4]inflows'!H427</f>
        <v>0</v>
      </c>
    </row>
    <row r="203" spans="1:10" ht="12.75">
      <c r="A203" s="69">
        <v>43008</v>
      </c>
      <c r="B203" s="70">
        <v>273.0305111342</v>
      </c>
      <c r="C203" s="70">
        <v>523.6665689638241</v>
      </c>
      <c r="D203" s="70">
        <v>215.54520551091096</v>
      </c>
      <c r="E203" s="70">
        <v>237.81082001071573</v>
      </c>
      <c r="F203" s="70">
        <v>517.0601956998266</v>
      </c>
      <c r="G203" s="70">
        <v>214.44060424892825</v>
      </c>
      <c r="H203" s="70">
        <v>61.05</v>
      </c>
      <c r="I203" s="70">
        <v>129.96099999999998</v>
      </c>
      <c r="J203" s="70">
        <f>+'[4]inflows'!G428+'[4]inflows'!H428</f>
        <v>0</v>
      </c>
    </row>
    <row r="204" spans="1:10" ht="12.75">
      <c r="A204" s="69">
        <v>43039</v>
      </c>
      <c r="B204" s="70">
        <v>255.07559954046215</v>
      </c>
      <c r="C204" s="70">
        <v>508.3083608296827</v>
      </c>
      <c r="D204" s="70">
        <v>303.9650569951409</v>
      </c>
      <c r="E204" s="70">
        <v>227.14658231177734</v>
      </c>
      <c r="F204" s="70">
        <v>609.2763304104515</v>
      </c>
      <c r="G204" s="70">
        <v>306.68852761291356</v>
      </c>
      <c r="H204" s="70">
        <v>56.199</v>
      </c>
      <c r="I204" s="70">
        <v>130.912</v>
      </c>
      <c r="J204" s="70">
        <f>+'[4]inflows'!G429+'[4]inflows'!H429</f>
        <v>0</v>
      </c>
    </row>
    <row r="205" spans="1:10" ht="12.75">
      <c r="A205" s="69">
        <v>43069</v>
      </c>
      <c r="B205" s="70">
        <v>259.9218612777559</v>
      </c>
      <c r="C205" s="70">
        <v>480.6906820826989</v>
      </c>
      <c r="D205" s="70">
        <v>350.0586094947944</v>
      </c>
      <c r="E205" s="70">
        <v>205.35092614270812</v>
      </c>
      <c r="F205" s="70">
        <v>555.0264594707658</v>
      </c>
      <c r="G205" s="70">
        <v>343.10887236338124</v>
      </c>
      <c r="H205" s="70">
        <v>50.183</v>
      </c>
      <c r="I205" s="70">
        <v>112.023</v>
      </c>
      <c r="J205" s="70">
        <f>+'[4]inflows'!G430+'[4]inflows'!H430</f>
        <v>0</v>
      </c>
    </row>
    <row r="206" spans="1:10" ht="12.75">
      <c r="A206" s="69">
        <v>43100</v>
      </c>
      <c r="B206" s="70">
        <v>271.1829528815634</v>
      </c>
      <c r="C206" s="70">
        <v>524.3313860245237</v>
      </c>
      <c r="D206" s="70">
        <v>259.7209803602914</v>
      </c>
      <c r="E206" s="70">
        <v>216.03188438844504</v>
      </c>
      <c r="F206" s="70">
        <v>567.0836018136358</v>
      </c>
      <c r="G206" s="70">
        <v>271.4982483148822</v>
      </c>
      <c r="H206" s="70">
        <v>52.634</v>
      </c>
      <c r="I206" s="70">
        <v>117.906</v>
      </c>
      <c r="J206" s="70">
        <f>+'[4]inflows'!G431+'[4]inflows'!H431</f>
        <v>0</v>
      </c>
    </row>
    <row r="207" spans="1:10" ht="12.75">
      <c r="A207" s="69">
        <v>43131</v>
      </c>
      <c r="B207" s="70">
        <v>235.46</v>
      </c>
      <c r="C207" s="70">
        <v>479.18</v>
      </c>
      <c r="D207" s="70">
        <v>172.83</v>
      </c>
      <c r="E207" s="70">
        <v>214.46343000075007</v>
      </c>
      <c r="F207" s="70">
        <v>500.11</v>
      </c>
      <c r="G207" s="70">
        <v>174.01</v>
      </c>
      <c r="H207" s="70">
        <v>46.34</v>
      </c>
      <c r="I207" s="70">
        <v>112.82</v>
      </c>
      <c r="J207" s="70">
        <f>+'[4]inflows'!G432+'[4]inflows'!H432</f>
        <v>0</v>
      </c>
    </row>
    <row r="208" spans="1:10" ht="12.75">
      <c r="A208" s="69">
        <v>43159</v>
      </c>
      <c r="B208" s="70">
        <v>199.05373049048634</v>
      </c>
      <c r="C208" s="70">
        <v>420.9647879473009</v>
      </c>
      <c r="D208" s="70">
        <v>116.81106092844156</v>
      </c>
      <c r="E208" s="70">
        <v>203.41722181610183</v>
      </c>
      <c r="F208" s="70">
        <v>385.1200064251335</v>
      </c>
      <c r="G208" s="70">
        <v>117.16638115116443</v>
      </c>
      <c r="H208" s="70">
        <v>34.952</v>
      </c>
      <c r="I208" s="70">
        <v>84.63618726</v>
      </c>
      <c r="J208" s="70">
        <f>+'[4]inflows'!G433+'[4]inflows'!H433</f>
        <v>0</v>
      </c>
    </row>
    <row r="209" spans="1:10" ht="12.75">
      <c r="A209" s="69">
        <v>43190</v>
      </c>
      <c r="B209" s="70">
        <v>236.2213669599791</v>
      </c>
      <c r="C209" s="70">
        <v>556.3939214454756</v>
      </c>
      <c r="D209" s="70">
        <v>213.3803584685761</v>
      </c>
      <c r="E209" s="70">
        <v>227.23436214353845</v>
      </c>
      <c r="F209" s="70">
        <v>562.1243924960546</v>
      </c>
      <c r="G209" s="70">
        <v>212.07015851470447</v>
      </c>
      <c r="H209" s="70">
        <v>33.555</v>
      </c>
      <c r="I209" s="70">
        <v>100.72928288</v>
      </c>
      <c r="J209" s="70">
        <f>+'[4]inflows'!G434+'[4]inflows'!H434</f>
        <v>0</v>
      </c>
    </row>
    <row r="210" spans="1:10" ht="12.75">
      <c r="A210" s="69">
        <v>43220</v>
      </c>
      <c r="B210" s="70">
        <v>246.21653319919105</v>
      </c>
      <c r="C210" s="70">
        <v>453.109487039314</v>
      </c>
      <c r="D210" s="70">
        <v>186.15526830407603</v>
      </c>
      <c r="E210" s="70">
        <v>234.71274565421976</v>
      </c>
      <c r="F210" s="70">
        <v>509.842939330426</v>
      </c>
      <c r="G210" s="70">
        <v>183.9856147827917</v>
      </c>
      <c r="H210" s="70">
        <v>36.086</v>
      </c>
      <c r="I210" s="70">
        <v>87.17764252</v>
      </c>
      <c r="J210" s="70">
        <f>+'[4]inflows'!G435+'[4]inflows'!H435</f>
        <v>0</v>
      </c>
    </row>
    <row r="211" spans="1:10" ht="12.75">
      <c r="A211" s="69">
        <v>43251</v>
      </c>
      <c r="B211" s="70">
        <v>236.72571990516695</v>
      </c>
      <c r="C211" s="70">
        <v>450.65740821617516</v>
      </c>
      <c r="D211" s="70">
        <v>187.81230927204194</v>
      </c>
      <c r="E211" s="70">
        <v>226.35152647874466</v>
      </c>
      <c r="F211" s="70">
        <v>497.1879575919635</v>
      </c>
      <c r="G211" s="70">
        <v>180.58206784316417</v>
      </c>
      <c r="H211" s="70">
        <v>36.94</v>
      </c>
      <c r="I211" s="70">
        <v>86.1</v>
      </c>
      <c r="J211" s="70">
        <f>+'[4]inflows'!G436+'[4]inflows'!H436</f>
        <v>0</v>
      </c>
    </row>
    <row r="212" spans="1:10" ht="12.75">
      <c r="A212" s="69">
        <v>43281</v>
      </c>
      <c r="B212" s="70">
        <v>265.14730081259256</v>
      </c>
      <c r="C212" s="70">
        <v>547.2248144507772</v>
      </c>
      <c r="D212" s="70">
        <v>218.71003452186787</v>
      </c>
      <c r="E212" s="70">
        <v>236.10987703557953</v>
      </c>
      <c r="F212" s="70">
        <v>498.47348458387233</v>
      </c>
      <c r="G212" s="70">
        <v>219.0683231626885</v>
      </c>
      <c r="H212" s="70">
        <v>34.237</v>
      </c>
      <c r="I212" s="70">
        <v>100.90478961</v>
      </c>
      <c r="J212" s="70">
        <v>0</v>
      </c>
    </row>
    <row r="213" spans="1:10" ht="12.75">
      <c r="A213" s="69">
        <v>43312</v>
      </c>
      <c r="B213" s="70">
        <v>277.86987842597745</v>
      </c>
      <c r="C213" s="70">
        <v>485.17928009851397</v>
      </c>
      <c r="D213" s="70">
        <v>219.20312154242743</v>
      </c>
      <c r="E213" s="70">
        <v>249.50781487612943</v>
      </c>
      <c r="F213" s="70">
        <v>496.37782217698384</v>
      </c>
      <c r="G213" s="70">
        <v>218.3834793427796</v>
      </c>
      <c r="H213" s="70">
        <v>40.864</v>
      </c>
      <c r="I213" s="70">
        <v>90.28787921</v>
      </c>
      <c r="J213" s="70">
        <v>0</v>
      </c>
    </row>
    <row r="214" spans="1:10" ht="12.75">
      <c r="A214" s="69">
        <v>43343</v>
      </c>
      <c r="B214" s="70">
        <v>304.4507932689876</v>
      </c>
      <c r="C214" s="70">
        <v>540.8694820598163</v>
      </c>
      <c r="D214" s="70">
        <v>205.72513621614215</v>
      </c>
      <c r="E214" s="70">
        <v>283.6254915385587</v>
      </c>
      <c r="F214" s="70">
        <v>554.3598328933068</v>
      </c>
      <c r="G214" s="70">
        <v>203.2351405189399</v>
      </c>
      <c r="H214" s="70">
        <v>43.844</v>
      </c>
      <c r="I214" s="70">
        <v>91.7147435</v>
      </c>
      <c r="J214" s="70">
        <v>0</v>
      </c>
    </row>
    <row r="215" spans="1:10" ht="12.75">
      <c r="A215" s="69">
        <v>43373</v>
      </c>
      <c r="B215" s="70">
        <v>237.09422465129222</v>
      </c>
      <c r="C215" s="70">
        <v>472.20246591090375</v>
      </c>
      <c r="D215" s="70">
        <v>253.6770507873828</v>
      </c>
      <c r="E215" s="70">
        <v>214.76866044207114</v>
      </c>
      <c r="F215" s="70">
        <v>470.7140313500419</v>
      </c>
      <c r="G215" s="70">
        <v>271.6952352879358</v>
      </c>
      <c r="H215" s="70">
        <v>34.38</v>
      </c>
      <c r="I215" s="70">
        <v>78.899</v>
      </c>
      <c r="J215" s="70">
        <v>0</v>
      </c>
    </row>
    <row r="216" spans="1:10" ht="12.75">
      <c r="A216" s="69">
        <v>43404</v>
      </c>
      <c r="B216" s="70">
        <v>265.20463142335797</v>
      </c>
      <c r="C216" s="70">
        <v>509.6923939359349</v>
      </c>
      <c r="D216" s="70">
        <v>319.91196974783486</v>
      </c>
      <c r="E216" s="70">
        <v>254.91336211128475</v>
      </c>
      <c r="F216" s="70">
        <v>629.3305152598871</v>
      </c>
      <c r="G216" s="70">
        <v>323.0772663113831</v>
      </c>
      <c r="H216" s="70">
        <v>37.02</v>
      </c>
      <c r="I216" s="70">
        <v>93.27</v>
      </c>
      <c r="J216" s="70">
        <v>0</v>
      </c>
    </row>
    <row r="217" spans="1:10" ht="12.75">
      <c r="A217" s="69">
        <v>43434</v>
      </c>
      <c r="B217" s="70">
        <v>230.56978291264085</v>
      </c>
      <c r="C217" s="70">
        <v>489.7882063714944</v>
      </c>
      <c r="D217" s="70">
        <v>324.7260183427234</v>
      </c>
      <c r="E217" s="70">
        <v>220.23955830175942</v>
      </c>
      <c r="F217" s="70">
        <v>490.31862355467575</v>
      </c>
      <c r="G217" s="70">
        <v>318.5902495810512</v>
      </c>
      <c r="H217" s="70">
        <v>36.15135002</v>
      </c>
      <c r="I217" s="70">
        <v>91.2510160054037</v>
      </c>
      <c r="J217" s="70">
        <v>0</v>
      </c>
    </row>
    <row r="218" spans="1:10" ht="12.75">
      <c r="A218" s="69">
        <v>43465</v>
      </c>
      <c r="B218" s="70">
        <v>257.2807281313234</v>
      </c>
      <c r="C218" s="70">
        <v>530.0622890108469</v>
      </c>
      <c r="D218" s="70">
        <v>209.37628745797542</v>
      </c>
      <c r="E218" s="70">
        <v>225.47228484631842</v>
      </c>
      <c r="F218" s="70">
        <v>557.4888326675101</v>
      </c>
      <c r="G218" s="70">
        <v>209.47423400901747</v>
      </c>
      <c r="H218" s="70">
        <v>38.599</v>
      </c>
      <c r="I218" s="70">
        <v>95.321</v>
      </c>
      <c r="J218" s="70">
        <v>0</v>
      </c>
    </row>
    <row r="219" spans="1:10" ht="12.75">
      <c r="A219" s="69">
        <v>43496</v>
      </c>
      <c r="B219" s="70">
        <v>221.68</v>
      </c>
      <c r="C219" s="70">
        <v>497.44161585896694</v>
      </c>
      <c r="D219" s="70">
        <v>209.22</v>
      </c>
      <c r="E219" s="70">
        <v>199.48242266125158</v>
      </c>
      <c r="F219" s="70">
        <v>525.55</v>
      </c>
      <c r="G219" s="70">
        <v>218.72</v>
      </c>
      <c r="H219" s="70">
        <v>33.41</v>
      </c>
      <c r="I219" s="70">
        <v>94.85</v>
      </c>
      <c r="J219" s="70">
        <v>0</v>
      </c>
    </row>
    <row r="220" spans="1:10" ht="12.75">
      <c r="A220" s="69">
        <v>43524</v>
      </c>
      <c r="B220" s="70">
        <v>233.91196295995155</v>
      </c>
      <c r="C220" s="70">
        <v>532.5634073075107</v>
      </c>
      <c r="D220" s="70">
        <v>331.06462687189173</v>
      </c>
      <c r="E220" s="70">
        <v>195.6618000114122</v>
      </c>
      <c r="F220" s="70">
        <v>575.5048152047882</v>
      </c>
      <c r="G220" s="70">
        <v>336.0690437983658</v>
      </c>
      <c r="H220" s="70">
        <v>33.91855704</v>
      </c>
      <c r="I220" s="70">
        <v>90.58200000000001</v>
      </c>
      <c r="J220" s="70">
        <v>0</v>
      </c>
    </row>
    <row r="221" spans="1:10" ht="12.75">
      <c r="A221" s="69">
        <v>43555</v>
      </c>
      <c r="B221" s="70">
        <v>228.07018556569977</v>
      </c>
      <c r="C221" s="70">
        <v>560.9390729927024</v>
      </c>
      <c r="D221" s="70">
        <v>273.6484467897277</v>
      </c>
      <c r="E221" s="70">
        <v>217.81630245148838</v>
      </c>
      <c r="F221" s="70">
        <v>599.1826379497445</v>
      </c>
      <c r="G221" s="70">
        <v>272.7048860774398</v>
      </c>
      <c r="H221" s="70">
        <v>32.33684683</v>
      </c>
      <c r="I221" s="70">
        <v>111.191</v>
      </c>
      <c r="J221" s="70">
        <v>0</v>
      </c>
    </row>
    <row r="222" spans="1:10" ht="12.75">
      <c r="A222" s="69">
        <v>43585</v>
      </c>
      <c r="B222" s="70">
        <v>267.5259110347552</v>
      </c>
      <c r="C222" s="70">
        <v>535.807877735482</v>
      </c>
      <c r="D222" s="70">
        <v>260.9348174384444</v>
      </c>
      <c r="E222" s="70">
        <v>234.51748921392306</v>
      </c>
      <c r="F222" s="70">
        <v>481.00479279153564</v>
      </c>
      <c r="G222" s="70">
        <v>265.54766670346066</v>
      </c>
      <c r="H222" s="70">
        <v>34.689</v>
      </c>
      <c r="I222" s="70">
        <v>95.489</v>
      </c>
      <c r="J222" s="70">
        <v>0</v>
      </c>
    </row>
    <row r="223" spans="1:10" ht="12.75">
      <c r="A223" s="69">
        <v>43616</v>
      </c>
      <c r="B223" s="70">
        <v>265.17</v>
      </c>
      <c r="C223" s="70">
        <v>547.27</v>
      </c>
      <c r="D223" s="70">
        <v>382.88</v>
      </c>
      <c r="E223" s="70">
        <v>215.37</v>
      </c>
      <c r="F223" s="70">
        <v>607.73</v>
      </c>
      <c r="G223" s="70">
        <v>388.82</v>
      </c>
      <c r="H223" s="70">
        <v>41.546</v>
      </c>
      <c r="I223" s="70">
        <v>104.55799999999999</v>
      </c>
      <c r="J223" s="70">
        <v>0</v>
      </c>
    </row>
    <row r="224" spans="1:10" ht="12.75">
      <c r="A224" s="69">
        <v>43646</v>
      </c>
      <c r="B224" s="70">
        <v>188.56404016477413</v>
      </c>
      <c r="C224" s="70">
        <v>443.6416194688596</v>
      </c>
      <c r="D224" s="70">
        <v>264.6196177454982</v>
      </c>
      <c r="E224" s="70">
        <v>194.02707879424798</v>
      </c>
      <c r="F224" s="70">
        <v>547.073537365057</v>
      </c>
      <c r="G224" s="70">
        <v>265.3746999785541</v>
      </c>
      <c r="H224" s="70">
        <v>29.285</v>
      </c>
      <c r="I224" s="70">
        <v>85.293</v>
      </c>
      <c r="J224" s="70">
        <v>0</v>
      </c>
    </row>
    <row r="225" spans="1:10" ht="12.75">
      <c r="A225" s="69">
        <v>43677</v>
      </c>
      <c r="B225" s="70">
        <v>291.6398193014646</v>
      </c>
      <c r="C225" s="70">
        <v>636.0815136281409</v>
      </c>
      <c r="D225" s="70">
        <v>304.37530290875054</v>
      </c>
      <c r="E225" s="70">
        <v>231.9383363834025</v>
      </c>
      <c r="F225" s="70">
        <v>603.834358803422</v>
      </c>
      <c r="G225" s="70">
        <v>310.3084817188144</v>
      </c>
      <c r="H225" s="70">
        <v>36.908</v>
      </c>
      <c r="I225" s="70">
        <v>108.49000000000001</v>
      </c>
      <c r="J225" s="70">
        <v>0</v>
      </c>
    </row>
    <row r="226" spans="1:10" ht="12.75">
      <c r="A226" s="69">
        <v>43708</v>
      </c>
      <c r="B226" s="70">
        <v>216.0098867905081</v>
      </c>
      <c r="C226" s="70">
        <v>452.18486190081813</v>
      </c>
      <c r="D226" s="70">
        <v>254.38554709124136</v>
      </c>
      <c r="E226" s="70">
        <v>203.88243416810977</v>
      </c>
      <c r="F226" s="70">
        <v>570.6381837068981</v>
      </c>
      <c r="G226" s="70">
        <v>241.88268554839848</v>
      </c>
      <c r="H226" s="70">
        <v>34.23925485</v>
      </c>
      <c r="I226" s="70">
        <v>89.5357</v>
      </c>
      <c r="J226" s="70">
        <v>0</v>
      </c>
    </row>
    <row r="227" spans="1:10" ht="12.75">
      <c r="A227" s="69">
        <v>43738</v>
      </c>
      <c r="B227" s="70">
        <v>259.2811619546139</v>
      </c>
      <c r="C227" s="70">
        <v>506.8877862037805</v>
      </c>
      <c r="D227" s="70">
        <v>363.10992796558264</v>
      </c>
      <c r="E227" s="70">
        <v>196.16062673085588</v>
      </c>
      <c r="F227" s="70">
        <v>602.2575655341501</v>
      </c>
      <c r="G227" s="70">
        <v>362.5286755355539</v>
      </c>
      <c r="H227" s="70">
        <v>36.60276671</v>
      </c>
      <c r="I227" s="70">
        <v>95.18599999999999</v>
      </c>
      <c r="J227" s="70">
        <v>0</v>
      </c>
    </row>
    <row r="228" spans="1:10" ht="12.75">
      <c r="A228" s="69">
        <v>43769</v>
      </c>
      <c r="B228" s="70">
        <v>248.07526309523004</v>
      </c>
      <c r="C228" s="70">
        <v>533.8847416127556</v>
      </c>
      <c r="D228" s="70">
        <v>197.97474475861014</v>
      </c>
      <c r="E228" s="70">
        <v>230.51058442228532</v>
      </c>
      <c r="F228" s="70">
        <v>536.6017186193444</v>
      </c>
      <c r="G228" s="70">
        <v>197.2162528802245</v>
      </c>
      <c r="H228" s="70">
        <v>37.97746955</v>
      </c>
      <c r="I228" s="70">
        <v>95.367</v>
      </c>
      <c r="J228" s="70">
        <v>0</v>
      </c>
    </row>
    <row r="229" spans="1:10" ht="12.75">
      <c r="A229" s="69">
        <v>43799</v>
      </c>
      <c r="B229" s="70">
        <v>252.38658599724704</v>
      </c>
      <c r="C229" s="70">
        <v>534.8879730916137</v>
      </c>
      <c r="D229" s="70">
        <v>307.39728879454634</v>
      </c>
      <c r="E229" s="70">
        <v>240.39277468446093</v>
      </c>
      <c r="F229" s="70">
        <v>571.7241992510862</v>
      </c>
      <c r="G229" s="70">
        <v>315.68520398048855</v>
      </c>
      <c r="H229" s="70"/>
      <c r="I229" s="70"/>
      <c r="J229" s="70">
        <v>0</v>
      </c>
    </row>
    <row r="230" spans="1:10" ht="12.75">
      <c r="A230" s="69">
        <v>43830</v>
      </c>
      <c r="B230" s="70">
        <v>262.20826099737195</v>
      </c>
      <c r="C230" s="70">
        <v>580.2158124806065</v>
      </c>
      <c r="D230" s="70">
        <v>283.16457127622175</v>
      </c>
      <c r="E230" s="70">
        <v>246.57378633558722</v>
      </c>
      <c r="F230" s="70">
        <v>695.9227024545281</v>
      </c>
      <c r="G230" s="70">
        <v>281.9412332235736</v>
      </c>
      <c r="H230" s="70"/>
      <c r="I230" s="70"/>
      <c r="J230" s="70">
        <v>0</v>
      </c>
    </row>
    <row r="231" spans="1:10" ht="12.75">
      <c r="A231" s="69">
        <v>43861</v>
      </c>
      <c r="B231" s="70">
        <v>244.9</v>
      </c>
      <c r="C231" s="70">
        <v>500.8</v>
      </c>
      <c r="D231" s="70">
        <v>228.1</v>
      </c>
      <c r="E231" s="70">
        <v>205.8</v>
      </c>
      <c r="F231" s="70">
        <v>491.2</v>
      </c>
      <c r="G231" s="70">
        <v>225.3</v>
      </c>
      <c r="H231" s="70"/>
      <c r="I231" s="70"/>
      <c r="J231" s="70">
        <v>0</v>
      </c>
    </row>
    <row r="232" spans="1:10" ht="12.75">
      <c r="A232" s="69">
        <v>43890</v>
      </c>
      <c r="B232" s="70">
        <v>200.97621660213989</v>
      </c>
      <c r="C232" s="70">
        <v>424.1500298438567</v>
      </c>
      <c r="D232" s="70">
        <v>257.61363219169124</v>
      </c>
      <c r="E232" s="70">
        <v>175.00071666087388</v>
      </c>
      <c r="F232" s="70">
        <v>535.2513283696088</v>
      </c>
      <c r="G232" s="70">
        <v>271.8147307603108</v>
      </c>
      <c r="H232" s="70"/>
      <c r="I232" s="70"/>
      <c r="J232" s="70"/>
    </row>
    <row r="233" spans="1:10" ht="12.75">
      <c r="A233" s="69">
        <v>43921</v>
      </c>
      <c r="B233" s="70">
        <v>219.26020052204856</v>
      </c>
      <c r="C233" s="70">
        <v>477.16420880054443</v>
      </c>
      <c r="D233" s="70">
        <v>256.0735513867932</v>
      </c>
      <c r="E233" s="70">
        <v>227.38008347233864</v>
      </c>
      <c r="F233" s="70">
        <v>580.9190427795091</v>
      </c>
      <c r="G233" s="70">
        <v>243.44026601772703</v>
      </c>
      <c r="H233" s="70"/>
      <c r="I233" s="70"/>
      <c r="J233" s="70"/>
    </row>
    <row r="234" spans="1:10" ht="12.75">
      <c r="A234" s="69">
        <v>43951</v>
      </c>
      <c r="B234" s="70">
        <v>175.919919561497</v>
      </c>
      <c r="C234" s="70">
        <v>348.53743881751603</v>
      </c>
      <c r="D234" s="70">
        <v>190.75990120189047</v>
      </c>
      <c r="E234" s="70">
        <v>175.8757801791126</v>
      </c>
      <c r="F234" s="70">
        <v>311.45107393209236</v>
      </c>
      <c r="G234" s="70">
        <v>193.0427969590123</v>
      </c>
      <c r="H234" s="70"/>
      <c r="I234" s="70"/>
      <c r="J234" s="70"/>
    </row>
    <row r="235" spans="1:10" ht="12.75">
      <c r="A235" s="69">
        <v>43982</v>
      </c>
      <c r="B235" s="70">
        <v>279.0322644424227</v>
      </c>
      <c r="C235" s="70">
        <v>328.74251103438445</v>
      </c>
      <c r="D235" s="70">
        <v>212.95424645959147</v>
      </c>
      <c r="E235" s="70">
        <v>234.61515914466398</v>
      </c>
      <c r="F235" s="70">
        <v>461.95610654760037</v>
      </c>
      <c r="G235" s="70">
        <v>218.76587500673017</v>
      </c>
      <c r="H235" s="70"/>
      <c r="I235" s="70"/>
      <c r="J235" s="70"/>
    </row>
    <row r="236" spans="1:10" ht="12.75">
      <c r="A236" s="69">
        <v>44012</v>
      </c>
      <c r="B236" s="70">
        <v>326.2137778077078</v>
      </c>
      <c r="C236" s="70">
        <v>405.80058025981145</v>
      </c>
      <c r="D236" s="70">
        <v>678.839493297911</v>
      </c>
      <c r="E236" s="70">
        <v>295.892144353822</v>
      </c>
      <c r="F236" s="70">
        <v>562.5959897244562</v>
      </c>
      <c r="G236" s="70">
        <v>679.5271393313728</v>
      </c>
      <c r="H236" s="70"/>
      <c r="I236" s="70"/>
      <c r="J236" s="70"/>
    </row>
    <row r="237" spans="1:10" ht="12.75">
      <c r="A237" s="69">
        <v>44043</v>
      </c>
      <c r="B237" s="70">
        <v>281.4868661296752</v>
      </c>
      <c r="C237" s="70">
        <v>446.7707281877453</v>
      </c>
      <c r="D237" s="70">
        <v>399.41648731234443</v>
      </c>
      <c r="E237" s="70">
        <v>272.3106287653402</v>
      </c>
      <c r="F237" s="70">
        <v>457.2970469459026</v>
      </c>
      <c r="G237" s="70">
        <v>396.92041675783594</v>
      </c>
      <c r="H237" s="70"/>
      <c r="I237" s="70"/>
      <c r="J237" s="70"/>
    </row>
    <row r="238" spans="1:10" ht="12.75">
      <c r="A238" s="69">
        <v>44074</v>
      </c>
      <c r="B238" s="70">
        <v>305.18242263346514</v>
      </c>
      <c r="C238" s="70">
        <v>461.3965800994324</v>
      </c>
      <c r="D238" s="70">
        <v>338.6569212843361</v>
      </c>
      <c r="E238" s="70">
        <v>257.3029033086039</v>
      </c>
      <c r="F238" s="70">
        <v>487.97316123300675</v>
      </c>
      <c r="G238" s="70">
        <v>336.49900709585097</v>
      </c>
      <c r="H238" s="70"/>
      <c r="I238" s="70"/>
      <c r="J238" s="70"/>
    </row>
    <row r="239" spans="1:10" ht="12.75">
      <c r="A239" s="69">
        <v>44104</v>
      </c>
      <c r="B239" s="70">
        <v>316.96013162913965</v>
      </c>
      <c r="C239" s="70">
        <v>463.43439871210603</v>
      </c>
      <c r="D239" s="70">
        <v>367.94858050680375</v>
      </c>
      <c r="E239" s="70">
        <v>298.858307384386</v>
      </c>
      <c r="F239" s="70">
        <v>604.9385965564655</v>
      </c>
      <c r="G239" s="70">
        <v>367.6450830677704</v>
      </c>
      <c r="H239" s="70"/>
      <c r="I239" s="70"/>
      <c r="J239" s="70"/>
    </row>
    <row r="240" spans="1:10" ht="12.75">
      <c r="A240" s="69">
        <v>44135</v>
      </c>
      <c r="B240" s="70">
        <v>307.81174912616916</v>
      </c>
      <c r="C240" s="70">
        <v>444.51148437769115</v>
      </c>
      <c r="D240" s="70">
        <v>398.9541220003483</v>
      </c>
      <c r="E240" s="70">
        <v>267.525996006925</v>
      </c>
      <c r="F240" s="70">
        <v>461.64663450614705</v>
      </c>
      <c r="G240" s="70">
        <v>400.2089134266389</v>
      </c>
      <c r="H240" s="70"/>
      <c r="I240" s="70"/>
      <c r="J240" s="70"/>
    </row>
    <row r="241" spans="1:10" ht="12.75">
      <c r="A241" s="69">
        <v>44165</v>
      </c>
      <c r="B241" s="70">
        <v>272.0160616828763</v>
      </c>
      <c r="C241" s="70">
        <v>466.4891310418265</v>
      </c>
      <c r="D241" s="70">
        <v>290.25752434540107</v>
      </c>
      <c r="E241" s="70">
        <v>233.38878916735237</v>
      </c>
      <c r="F241" s="70">
        <v>525.1245111649697</v>
      </c>
      <c r="G241" s="70">
        <v>291.675489521288</v>
      </c>
      <c r="H241" s="70"/>
      <c r="I241" s="70"/>
      <c r="J241" s="70"/>
    </row>
    <row r="242" spans="1:10" ht="12.75">
      <c r="A242" s="69">
        <v>44196</v>
      </c>
      <c r="B242" s="70">
        <v>291.2632161139774</v>
      </c>
      <c r="C242" s="70">
        <v>528.8930195776342</v>
      </c>
      <c r="D242" s="70">
        <v>290.8299310617574</v>
      </c>
      <c r="E242" s="70">
        <v>287.05149878640316</v>
      </c>
      <c r="F242" s="70">
        <v>657.1743077758389</v>
      </c>
      <c r="G242" s="70">
        <v>282.39307855692283</v>
      </c>
      <c r="H242" s="70"/>
      <c r="I242" s="70"/>
      <c r="J242" s="70"/>
    </row>
    <row r="243" spans="1:10" ht="12.75">
      <c r="A243" s="69">
        <v>44227</v>
      </c>
      <c r="B243" s="70">
        <v>272.04609872231873</v>
      </c>
      <c r="C243" s="70">
        <v>490.4897982475199</v>
      </c>
      <c r="D243" s="70">
        <v>221.95224936300164</v>
      </c>
      <c r="E243" s="70">
        <v>233.70418812896474</v>
      </c>
      <c r="F243" s="70">
        <v>459.7310736099397</v>
      </c>
      <c r="G243" s="70">
        <v>226.1863822300304</v>
      </c>
      <c r="H243" s="70"/>
      <c r="I243" s="70"/>
      <c r="J243" s="70"/>
    </row>
    <row r="244" spans="1:10" ht="12.75">
      <c r="A244" s="69">
        <v>44255</v>
      </c>
      <c r="B244" s="70">
        <v>278.4133738513848</v>
      </c>
      <c r="C244" s="70">
        <v>421.4713275883448</v>
      </c>
      <c r="D244" s="70">
        <v>279.23408813085007</v>
      </c>
      <c r="E244" s="70">
        <v>236.37115484475683</v>
      </c>
      <c r="F244" s="70">
        <v>396.1708934317306</v>
      </c>
      <c r="G244" s="70">
        <v>263.94968192115317</v>
      </c>
      <c r="H244" s="70"/>
      <c r="I244" s="70"/>
      <c r="J244" s="70"/>
    </row>
    <row r="245" spans="1:10" ht="12.75">
      <c r="A245" s="69">
        <v>44286</v>
      </c>
      <c r="B245" s="70">
        <v>317.3224649655777</v>
      </c>
      <c r="C245" s="70">
        <v>593.4077007519761</v>
      </c>
      <c r="D245" s="70">
        <v>258.69412298542784</v>
      </c>
      <c r="E245" s="70">
        <v>332.0545617573056</v>
      </c>
      <c r="F245" s="70">
        <v>696.7016758604847</v>
      </c>
      <c r="G245" s="70">
        <v>248.81640419180587</v>
      </c>
      <c r="H245" s="70"/>
      <c r="I245" s="70"/>
      <c r="J245" s="70"/>
    </row>
    <row r="246" spans="1:10" ht="12.75">
      <c r="A246" s="69">
        <v>44316</v>
      </c>
      <c r="B246" s="70">
        <v>311.36086595637613</v>
      </c>
      <c r="C246" s="70">
        <v>534.7765936579736</v>
      </c>
      <c r="D246" s="70">
        <v>244.51328793883368</v>
      </c>
      <c r="E246" s="70">
        <v>294.4758958740776</v>
      </c>
      <c r="F246" s="70">
        <v>496.00910135490767</v>
      </c>
      <c r="G246" s="70">
        <v>239.94221785197658</v>
      </c>
      <c r="H246" s="70"/>
      <c r="I246" s="70"/>
      <c r="J246" s="70"/>
    </row>
    <row r="247" spans="1:10" ht="12.75">
      <c r="A247" s="69">
        <v>44347</v>
      </c>
      <c r="B247" s="70">
        <v>298.32741441068055</v>
      </c>
      <c r="C247" s="70">
        <v>509.6078021937251</v>
      </c>
      <c r="D247" s="70">
        <v>221.0136786288645</v>
      </c>
      <c r="E247" s="70">
        <v>281.6785201724791</v>
      </c>
      <c r="F247" s="70">
        <v>687.9548730724724</v>
      </c>
      <c r="G247" s="70">
        <v>216.83510359003472</v>
      </c>
      <c r="H247" s="70"/>
      <c r="I247" s="70"/>
      <c r="J247" s="70"/>
    </row>
    <row r="248" spans="1:10" ht="12.75">
      <c r="A248" s="69">
        <v>44377</v>
      </c>
      <c r="B248" s="70">
        <v>314.8456678457788</v>
      </c>
      <c r="C248" s="70">
        <v>725.4195767501493</v>
      </c>
      <c r="D248" s="70">
        <v>234.30623351912794</v>
      </c>
      <c r="E248" s="70">
        <v>302.7958477335746</v>
      </c>
      <c r="F248" s="70">
        <v>767.5030812297766</v>
      </c>
      <c r="G248" s="70">
        <v>227.83198235526885</v>
      </c>
      <c r="H248" s="70"/>
      <c r="I248" s="70"/>
      <c r="J248" s="70"/>
    </row>
    <row r="249" spans="1:10" ht="12.75">
      <c r="A249" s="69">
        <v>44408</v>
      </c>
      <c r="B249" s="70">
        <v>348.6185562725605</v>
      </c>
      <c r="C249" s="70">
        <v>769.5426907334707</v>
      </c>
      <c r="D249" s="70">
        <v>344.870688028779</v>
      </c>
      <c r="E249" s="70">
        <v>310.71423756997535</v>
      </c>
      <c r="F249" s="70">
        <v>737.7944342596084</v>
      </c>
      <c r="G249" s="70">
        <v>348.5292582286297</v>
      </c>
      <c r="H249" s="70"/>
      <c r="I249" s="70"/>
      <c r="J249" s="70"/>
    </row>
    <row r="250" spans="1:10" ht="12.75">
      <c r="A250" s="69">
        <v>44439</v>
      </c>
      <c r="B250" s="70">
        <v>306.82109938834196</v>
      </c>
      <c r="C250" s="70">
        <v>607.4825270866864</v>
      </c>
      <c r="D250" s="70">
        <v>340.6353712384827</v>
      </c>
      <c r="E250" s="70">
        <v>272.7500273332109</v>
      </c>
      <c r="F250" s="70">
        <v>669.4123878295036</v>
      </c>
      <c r="G250" s="70">
        <v>340.0323300940361</v>
      </c>
      <c r="H250" s="70"/>
      <c r="I250" s="70"/>
      <c r="J250" s="70"/>
    </row>
    <row r="251" spans="1:10" ht="12.75">
      <c r="A251" s="69">
        <v>44469</v>
      </c>
      <c r="B251" s="70">
        <f>'[5]disagg pur and sales 2021'!$G$5235</f>
        <v>312.91543407048374</v>
      </c>
      <c r="C251" s="70">
        <f>'[5]disagg pur and sales 2021'!$G$5234</f>
        <v>836.8235353052328</v>
      </c>
      <c r="D251" s="70">
        <f>'[5]disagg pur and sales 2021'!$G$5236</f>
        <v>329.05675749755113</v>
      </c>
      <c r="E251" s="70">
        <f>'[5]disagg pur and sales 2021'!$L$5235</f>
        <v>292.0548888400718</v>
      </c>
      <c r="F251" s="70">
        <f>'[5]disagg pur and sales 2021'!$L$5234</f>
        <v>917.985641390504</v>
      </c>
      <c r="G251" s="70">
        <f>'[5]disagg pur and sales 2021'!$L$5236</f>
        <v>330.66640046334425</v>
      </c>
      <c r="H251" s="70"/>
      <c r="I251" s="70"/>
      <c r="J251" s="70"/>
    </row>
    <row r="252" spans="1:10" ht="12.75">
      <c r="A252" s="69">
        <v>44500</v>
      </c>
      <c r="B252" s="70">
        <f>'[6]disagg pur and sales 2021'!$G$5271</f>
        <v>317.9009809416386</v>
      </c>
      <c r="C252" s="70">
        <f>'[6]disagg pur and sales 2021'!$G$5270</f>
        <v>828.2356552687979</v>
      </c>
      <c r="D252" s="70">
        <f>'[6]disagg pur and sales 2021'!$G$5272</f>
        <v>208.84101558865066</v>
      </c>
      <c r="E252" s="70">
        <f>'[6]disagg pur and sales 2021'!$L$5271</f>
        <v>278.8792299898159</v>
      </c>
      <c r="F252" s="70">
        <f>'[6]disagg pur and sales 2021'!$L$5270</f>
        <v>737.1476568848757</v>
      </c>
      <c r="G252" s="70">
        <f>'[6]disagg pur and sales 2021'!$L$5272</f>
        <v>209.1412146424433</v>
      </c>
      <c r="H252" s="70"/>
      <c r="I252" s="70"/>
      <c r="J252" s="70"/>
    </row>
    <row r="253" spans="1:10" ht="12.75">
      <c r="A253" s="69">
        <v>44530</v>
      </c>
      <c r="B253" s="70">
        <f>'[5]disagg pur and sales 2021'!$G$5306</f>
        <v>353.0674499015655</v>
      </c>
      <c r="C253" s="70">
        <f>'[5]disagg pur and sales 2021'!$G$5305</f>
        <v>624.2214526666972</v>
      </c>
      <c r="D253" s="70">
        <f>'[5]disagg pur and sales 2021'!$G$5307</f>
        <v>316.7948200719914</v>
      </c>
      <c r="E253" s="70">
        <f>'[5]disagg pur and sales 2021'!$L$5306</f>
        <v>300.8845849452335</v>
      </c>
      <c r="F253" s="70">
        <f>'[5]disagg pur and sales 2021'!$L$5305</f>
        <v>601.4509563743858</v>
      </c>
      <c r="G253" s="70">
        <f>'[5]disagg pur and sales 2021'!$L$5307</f>
        <v>316.58640571196014</v>
      </c>
      <c r="H253" s="70"/>
      <c r="I253" s="70"/>
      <c r="J253" s="70"/>
    </row>
    <row r="254" spans="1:10" ht="12.75">
      <c r="A254" s="69">
        <v>44561</v>
      </c>
      <c r="B254" s="70">
        <f>'[5]disagg pur and sales 2021'!$G$5340</f>
        <v>307.2902616027675</v>
      </c>
      <c r="C254" s="70">
        <f>'[5]disagg pur and sales 2021'!$G$5339</f>
        <v>672.5688658557584</v>
      </c>
      <c r="D254" s="70">
        <f>'[5]disagg pur and sales 2021'!$G$5341</f>
        <v>315.86043117525656</v>
      </c>
      <c r="E254" s="70">
        <f>'[5]disagg pur and sales 2021'!$L$5340</f>
        <v>308.65829683370004</v>
      </c>
      <c r="F254" s="70">
        <f>'[5]disagg pur and sales 2021'!$L$5339</f>
        <v>717.3155124671241</v>
      </c>
      <c r="G254" s="70">
        <f>'[5]disagg pur and sales 2021'!$L$5341</f>
        <v>315.7694911649995</v>
      </c>
      <c r="H254" s="70"/>
      <c r="I254" s="70"/>
      <c r="J254" s="70"/>
    </row>
    <row r="255" spans="1:10" ht="12.75">
      <c r="A255" s="69">
        <v>44592</v>
      </c>
      <c r="B255" s="70">
        <v>315.37677942165874</v>
      </c>
      <c r="C255" s="70">
        <v>659.5819520528802</v>
      </c>
      <c r="D255" s="70">
        <v>225.03273306390898</v>
      </c>
      <c r="E255" s="70">
        <v>313.44844415014353</v>
      </c>
      <c r="F255" s="70">
        <v>645.0108775693873</v>
      </c>
      <c r="G255" s="70">
        <v>222.80422142274517</v>
      </c>
      <c r="H255" s="70"/>
      <c r="I255" s="70"/>
      <c r="J255" s="70"/>
    </row>
    <row r="256" spans="1:10" ht="12.75">
      <c r="A256" s="69">
        <v>44620</v>
      </c>
      <c r="B256" s="70">
        <v>278.8971131535898</v>
      </c>
      <c r="C256" s="70">
        <v>643.4578286373425</v>
      </c>
      <c r="D256" s="70">
        <v>262.5354006998558</v>
      </c>
      <c r="E256" s="70">
        <v>276.9018322828827</v>
      </c>
      <c r="F256" s="70">
        <v>599.1729379706769</v>
      </c>
      <c r="G256" s="70">
        <v>262.1560656674995</v>
      </c>
      <c r="H256" s="70"/>
      <c r="I256" s="70"/>
      <c r="J256" s="70"/>
    </row>
    <row r="257" spans="1:10" ht="12.75">
      <c r="A257" s="69">
        <v>44651</v>
      </c>
      <c r="B257" s="70">
        <v>343.93355934662327</v>
      </c>
      <c r="C257" s="70">
        <v>833.0055780169262</v>
      </c>
      <c r="D257" s="70">
        <v>344.9538348725862</v>
      </c>
      <c r="E257" s="70">
        <v>338.71113739129584</v>
      </c>
      <c r="F257" s="70">
        <v>859.7404622735318</v>
      </c>
      <c r="G257" s="70">
        <v>343.83043348884144</v>
      </c>
      <c r="H257" s="70"/>
      <c r="I257" s="70"/>
      <c r="J257" s="70"/>
    </row>
    <row r="258" spans="1:10" ht="12.75">
      <c r="A258" s="69">
        <v>44681</v>
      </c>
      <c r="B258" s="70">
        <v>284.11935175532966</v>
      </c>
      <c r="C258" s="70">
        <v>718.8516971612432</v>
      </c>
      <c r="D258" s="70">
        <v>281.25473094470476</v>
      </c>
      <c r="E258" s="70">
        <v>263.2270429463294</v>
      </c>
      <c r="F258" s="70">
        <v>759.0672977420259</v>
      </c>
      <c r="G258" s="70">
        <v>279.92339417904066</v>
      </c>
      <c r="H258" s="70"/>
      <c r="I258" s="70"/>
      <c r="J258" s="70"/>
    </row>
    <row r="259" spans="1:10" ht="12.75">
      <c r="A259" s="69">
        <v>44712</v>
      </c>
      <c r="B259" s="70">
        <v>323.0373972945188</v>
      </c>
      <c r="C259" s="70">
        <v>786.8331707497969</v>
      </c>
      <c r="D259" s="70">
        <v>263.8454106169671</v>
      </c>
      <c r="E259" s="70">
        <v>305.0162532309286</v>
      </c>
      <c r="F259" s="70">
        <v>740.2149785984765</v>
      </c>
      <c r="G259" s="70">
        <v>263.5734168555112</v>
      </c>
      <c r="H259" s="70"/>
      <c r="I259" s="70"/>
      <c r="J259" s="70"/>
    </row>
    <row r="260" spans="1:10" ht="12.75">
      <c r="A260" s="69">
        <v>44742</v>
      </c>
      <c r="B260" s="70">
        <v>287.6523244123098</v>
      </c>
      <c r="C260" s="70">
        <v>691.496493535635</v>
      </c>
      <c r="D260" s="70">
        <v>337.62410839936973</v>
      </c>
      <c r="E260" s="70">
        <v>273.0934263200791</v>
      </c>
      <c r="F260" s="70">
        <v>771.0587473831883</v>
      </c>
      <c r="G260" s="70">
        <v>336.30998861454697</v>
      </c>
      <c r="H260" s="70"/>
      <c r="I260" s="70"/>
      <c r="J260" s="70"/>
    </row>
    <row r="261" spans="1:10" ht="12.75">
      <c r="A261" s="69">
        <v>44773</v>
      </c>
      <c r="B261" s="70">
        <v>294.88165248039996</v>
      </c>
      <c r="C261" s="70">
        <v>769.7108884471761</v>
      </c>
      <c r="D261" s="70">
        <v>196.64562023382172</v>
      </c>
      <c r="E261" s="70">
        <v>261.1516571062505</v>
      </c>
      <c r="F261" s="70">
        <v>722.7398658643107</v>
      </c>
      <c r="G261" s="70">
        <v>197.43279780766525</v>
      </c>
      <c r="H261" s="70"/>
      <c r="I261" s="70"/>
      <c r="J261" s="70"/>
    </row>
    <row r="262" spans="1:10" ht="12.75">
      <c r="A262" s="69">
        <v>44804</v>
      </c>
      <c r="B262" s="70">
        <v>283.02391320934123</v>
      </c>
      <c r="C262" s="70">
        <v>807.451374948873</v>
      </c>
      <c r="D262" s="70">
        <v>360.7871379988941</v>
      </c>
      <c r="E262" s="70">
        <v>286.3598829782658</v>
      </c>
      <c r="F262" s="70">
        <v>829.3368816554209</v>
      </c>
      <c r="G262" s="70">
        <v>358.57491473085935</v>
      </c>
      <c r="H262" s="70"/>
      <c r="I262" s="70"/>
      <c r="J262" s="70"/>
    </row>
    <row r="263" spans="1:10" ht="12.75">
      <c r="A263" s="69">
        <v>44834</v>
      </c>
      <c r="B263" s="70">
        <v>299.22527971903907</v>
      </c>
      <c r="C263" s="70">
        <v>709.384338960729</v>
      </c>
      <c r="D263" s="70">
        <v>257.09694518430376</v>
      </c>
      <c r="E263" s="70">
        <v>284.76449335591315</v>
      </c>
      <c r="F263" s="70">
        <v>716.3043490756313</v>
      </c>
      <c r="G263" s="70">
        <v>256.47342019373053</v>
      </c>
      <c r="H263" s="70"/>
      <c r="I263" s="70"/>
      <c r="J263" s="70"/>
    </row>
    <row r="264" spans="1:10" ht="12.75">
      <c r="A264" s="69">
        <v>44865</v>
      </c>
      <c r="B264" s="70">
        <v>311.58203640017126</v>
      </c>
      <c r="C264" s="70">
        <v>715.2736622468883</v>
      </c>
      <c r="D264" s="70">
        <v>255.8068835336472</v>
      </c>
      <c r="E264" s="70">
        <v>288.97308246503593</v>
      </c>
      <c r="F264" s="70">
        <v>698.0126854599101</v>
      </c>
      <c r="G264" s="70">
        <v>254.3701113204971</v>
      </c>
      <c r="H264" s="70"/>
      <c r="I264" s="70"/>
      <c r="J264" s="70"/>
    </row>
    <row r="265" spans="1:10" ht="12.75">
      <c r="A265" s="69">
        <v>44895</v>
      </c>
      <c r="B265" s="70">
        <v>308.2000716063294</v>
      </c>
      <c r="C265" s="70">
        <v>785.8395013877275</v>
      </c>
      <c r="D265" s="70">
        <v>315.25465013483284</v>
      </c>
      <c r="E265" s="70">
        <v>278.9346375572063</v>
      </c>
      <c r="F265" s="70">
        <v>786.7480313525261</v>
      </c>
      <c r="G265" s="70">
        <v>315.07399330253844</v>
      </c>
      <c r="H265" s="70"/>
      <c r="I265" s="70"/>
      <c r="J265" s="70"/>
    </row>
    <row r="266" spans="1:10" ht="12.75">
      <c r="A266" s="69">
        <v>44926</v>
      </c>
      <c r="B266" s="70">
        <v>310.5758165499902</v>
      </c>
      <c r="C266" s="70">
        <v>861.9613880229618</v>
      </c>
      <c r="D266" s="70">
        <v>381.20112422843937</v>
      </c>
      <c r="E266" s="70">
        <v>347.7685786810913</v>
      </c>
      <c r="F266" s="70">
        <v>808.3188790783998</v>
      </c>
      <c r="G266" s="70">
        <v>381.0611536641249</v>
      </c>
      <c r="H266" s="70"/>
      <c r="I266" s="70"/>
      <c r="J266" s="70"/>
    </row>
    <row r="267" spans="1:10" ht="12.75">
      <c r="A267" s="69">
        <v>44957</v>
      </c>
      <c r="B267" s="70">
        <v>326.40399039433277</v>
      </c>
      <c r="C267" s="70">
        <v>750.8034728989101</v>
      </c>
      <c r="D267" s="70">
        <v>320.8877722783203</v>
      </c>
      <c r="E267" s="70">
        <v>304.93184033324235</v>
      </c>
      <c r="F267" s="70">
        <v>664.215407528756</v>
      </c>
      <c r="G267" s="70">
        <v>319.7286734727823</v>
      </c>
      <c r="H267" s="70"/>
      <c r="I267" s="70"/>
      <c r="J267" s="70"/>
    </row>
    <row r="268" spans="1:10" ht="12.75">
      <c r="A268" s="69">
        <v>44985</v>
      </c>
      <c r="B268" s="70">
        <v>252.47301964065568</v>
      </c>
      <c r="C268" s="70">
        <v>697.2864246161305</v>
      </c>
      <c r="D268" s="70">
        <v>290.13520988891224</v>
      </c>
      <c r="E268" s="70">
        <v>259.08966415913534</v>
      </c>
      <c r="F268" s="70">
        <v>619.7259894484895</v>
      </c>
      <c r="G268" s="70">
        <v>289.9825564326718</v>
      </c>
      <c r="H268" s="70"/>
      <c r="I268" s="70"/>
      <c r="J268" s="70"/>
    </row>
    <row r="269" spans="1:10" ht="12.75">
      <c r="A269" s="69">
        <v>45016</v>
      </c>
      <c r="B269" s="70">
        <v>277.40653124400643</v>
      </c>
      <c r="C269" s="70">
        <v>978.8504324617666</v>
      </c>
      <c r="D269" s="70">
        <v>401.34939333063977</v>
      </c>
      <c r="E269" s="70">
        <v>298.6562741064268</v>
      </c>
      <c r="F269" s="70">
        <v>1017.807792292427</v>
      </c>
      <c r="G269" s="70">
        <v>400.91845177826116</v>
      </c>
      <c r="H269" s="70"/>
      <c r="I269" s="70"/>
      <c r="J269" s="70"/>
    </row>
    <row r="270" spans="1:10" ht="12.75">
      <c r="A270" s="69">
        <v>45046</v>
      </c>
      <c r="B270" s="70">
        <v>296.2218967807059</v>
      </c>
      <c r="C270" s="70">
        <v>802.4539921011341</v>
      </c>
      <c r="D270" s="70">
        <v>228.7188313992441</v>
      </c>
      <c r="E270" s="70">
        <v>276.2483641989247</v>
      </c>
      <c r="F270" s="70">
        <v>692.5542477875297</v>
      </c>
      <c r="G270" s="70">
        <v>229.06106199242583</v>
      </c>
      <c r="H270" s="70"/>
      <c r="I270" s="70"/>
      <c r="J270" s="70"/>
    </row>
    <row r="271" spans="1:10" ht="12.75">
      <c r="A271" s="69">
        <v>45077</v>
      </c>
      <c r="B271" s="70">
        <v>308.06919076007165</v>
      </c>
      <c r="C271" s="70">
        <v>761.6313868028716</v>
      </c>
      <c r="D271" s="70">
        <v>246.45484005878706</v>
      </c>
      <c r="E271" s="70">
        <v>303.76439866168664</v>
      </c>
      <c r="F271" s="70">
        <v>726.5936737127962</v>
      </c>
      <c r="G271" s="70">
        <v>246.8726204010844</v>
      </c>
      <c r="H271" s="70"/>
      <c r="I271" s="70"/>
      <c r="J271" s="70"/>
    </row>
    <row r="272" spans="1:10" ht="12.75">
      <c r="A272" s="69">
        <v>45107</v>
      </c>
      <c r="B272" s="70">
        <v>302.8691536225251</v>
      </c>
      <c r="C272" s="70">
        <v>725.7397142281565</v>
      </c>
      <c r="D272" s="70">
        <v>306.8042440994253</v>
      </c>
      <c r="E272" s="70">
        <v>303.3919502039905</v>
      </c>
      <c r="F272" s="70">
        <v>733.7416187631508</v>
      </c>
      <c r="G272" s="70">
        <v>306.54399449707466</v>
      </c>
      <c r="H272" s="70"/>
      <c r="I272" s="70"/>
      <c r="J272" s="70"/>
    </row>
    <row r="273" spans="1:10" ht="12.75">
      <c r="A273" s="69">
        <v>45138</v>
      </c>
      <c r="B273" s="70">
        <v>315.6912527386902</v>
      </c>
      <c r="C273" s="70">
        <v>646.9648977113834</v>
      </c>
      <c r="D273" s="70">
        <v>263.20473461507993</v>
      </c>
      <c r="E273" s="70">
        <v>286.5056268879532</v>
      </c>
      <c r="F273" s="70">
        <v>717.4979625045063</v>
      </c>
      <c r="G273" s="70">
        <v>262.0335011569911</v>
      </c>
      <c r="H273" s="70"/>
      <c r="I273" s="70"/>
      <c r="J273" s="70"/>
    </row>
    <row r="274" spans="1:10" ht="12.75">
      <c r="A274" s="69">
        <v>45169</v>
      </c>
      <c r="B274" s="70">
        <v>332.59458443853435</v>
      </c>
      <c r="C274" s="70">
        <v>746.3237207995185</v>
      </c>
      <c r="D274" s="70">
        <v>264.0972146561382</v>
      </c>
      <c r="E274" s="70">
        <v>312.7236973710005</v>
      </c>
      <c r="F274" s="70">
        <v>750.4438002081098</v>
      </c>
      <c r="G274" s="70">
        <v>263.77753625953443</v>
      </c>
      <c r="H274" s="70"/>
      <c r="I274" s="70"/>
      <c r="J274" s="70"/>
    </row>
    <row r="275" spans="1:10" ht="12.75">
      <c r="A275" s="69">
        <v>45199</v>
      </c>
      <c r="B275" s="70">
        <v>259.85561250683105</v>
      </c>
      <c r="C275" s="70">
        <v>663.7044877073521</v>
      </c>
      <c r="D275" s="70">
        <v>321.7734404463758</v>
      </c>
      <c r="E275" s="70">
        <v>228.74371973305767</v>
      </c>
      <c r="F275" s="70">
        <v>701.765445252645</v>
      </c>
      <c r="G275" s="70">
        <v>321.23713670981124</v>
      </c>
      <c r="H275" s="70"/>
      <c r="I275" s="70"/>
      <c r="J275" s="70"/>
    </row>
    <row r="276" spans="1:10" ht="12.75">
      <c r="A276" s="69">
        <v>45230</v>
      </c>
      <c r="B276" s="70">
        <v>338.96367435579725</v>
      </c>
      <c r="C276" s="70">
        <v>756.0343463741634</v>
      </c>
      <c r="D276" s="70">
        <v>314.37418264683953</v>
      </c>
      <c r="E276" s="70">
        <v>302.8537211578185</v>
      </c>
      <c r="F276" s="70">
        <v>727.0027236731207</v>
      </c>
      <c r="G276" s="70">
        <v>314.47853570612955</v>
      </c>
      <c r="H276" s="70"/>
      <c r="I276" s="70"/>
      <c r="J276" s="70"/>
    </row>
    <row r="277" spans="1:10" ht="12.75">
      <c r="A277" s="69">
        <v>45260</v>
      </c>
      <c r="B277" s="70">
        <v>308.5268378828638</v>
      </c>
      <c r="C277" s="70">
        <v>786.2531761257643</v>
      </c>
      <c r="D277" s="70">
        <v>383.8644145059255</v>
      </c>
      <c r="E277" s="70">
        <v>358.6569648084268</v>
      </c>
      <c r="F277" s="70">
        <v>779.7510785725572</v>
      </c>
      <c r="G277" s="70">
        <v>383.95146314647934</v>
      </c>
      <c r="H277" s="70"/>
      <c r="I277" s="70"/>
      <c r="J277" s="70"/>
    </row>
    <row r="278" spans="1:10" ht="12.75">
      <c r="A278" s="69">
        <v>45291</v>
      </c>
      <c r="B278" s="70">
        <v>313.2873681279873</v>
      </c>
      <c r="C278" s="70">
        <v>816.257248509421</v>
      </c>
      <c r="D278" s="70">
        <v>332.58360803785143</v>
      </c>
      <c r="E278" s="70">
        <v>259.60999751233174</v>
      </c>
      <c r="F278" s="70">
        <v>868.6925258733186</v>
      </c>
      <c r="G278" s="70">
        <v>331.9988395909364</v>
      </c>
      <c r="H278" s="70"/>
      <c r="I278" s="70"/>
      <c r="J278" s="70"/>
    </row>
    <row r="279" spans="1:10" ht="12.75">
      <c r="A279" s="69">
        <v>45322</v>
      </c>
      <c r="B279" s="70">
        <v>302.57696810976654</v>
      </c>
      <c r="C279" s="70">
        <v>874.8923965725118</v>
      </c>
      <c r="D279" s="70">
        <v>277.14039772113046</v>
      </c>
      <c r="E279" s="70">
        <v>270.952389536955</v>
      </c>
      <c r="F279" s="70">
        <v>904.1473966258344</v>
      </c>
      <c r="G279" s="70">
        <v>277.71081091204746</v>
      </c>
      <c r="H279" s="70"/>
      <c r="I279" s="70"/>
      <c r="J279" s="70"/>
    </row>
    <row r="280" spans="1:10" ht="12.75">
      <c r="A280" s="69">
        <v>45351</v>
      </c>
      <c r="B280" s="70">
        <v>300.36907490914587</v>
      </c>
      <c r="C280" s="70">
        <v>698.4058390655392</v>
      </c>
      <c r="D280" s="70">
        <v>369.0358649034284</v>
      </c>
      <c r="E280" s="70">
        <v>279.04142653874595</v>
      </c>
      <c r="F280" s="70">
        <v>724.6221429740766</v>
      </c>
      <c r="G280" s="70">
        <v>368.5493177872132</v>
      </c>
      <c r="H280" s="70"/>
      <c r="I280" s="70"/>
      <c r="J280" s="70"/>
    </row>
    <row r="281" spans="1:10" ht="12.75">
      <c r="A281" s="69">
        <v>45382</v>
      </c>
      <c r="B281" s="70">
        <v>255.0263577564561</v>
      </c>
      <c r="C281" s="70">
        <v>822.7158934675742</v>
      </c>
      <c r="D281" s="70">
        <v>345.23892040072417</v>
      </c>
      <c r="E281" s="70">
        <v>251.0631121915935</v>
      </c>
      <c r="F281" s="70">
        <v>904.8583096309703</v>
      </c>
      <c r="G281" s="70">
        <v>344.969375464832</v>
      </c>
      <c r="H281" s="70"/>
      <c r="I281" s="70"/>
      <c r="J281" s="70"/>
    </row>
    <row r="282" spans="1:10" ht="12.75">
      <c r="A282" s="69">
        <v>45412</v>
      </c>
      <c r="B282" s="70">
        <v>341.7582058321111</v>
      </c>
      <c r="C282" s="70">
        <v>852.5823278350672</v>
      </c>
      <c r="D282" s="70">
        <v>258.40943494589345</v>
      </c>
      <c r="E282" s="70">
        <v>295.71164496949984</v>
      </c>
      <c r="F282" s="70">
        <v>773.7923383473283</v>
      </c>
      <c r="G282" s="70">
        <v>258.49194202423047</v>
      </c>
      <c r="H282" s="70"/>
      <c r="I282" s="70"/>
      <c r="J282" s="70"/>
    </row>
  </sheetData>
  <sheetProtection/>
  <mergeCells count="4">
    <mergeCell ref="B13:D13"/>
    <mergeCell ref="E13:G13"/>
    <mergeCell ref="H13:J13"/>
    <mergeCell ref="A13:A14"/>
  </mergeCells>
  <printOptions horizontalCentered="1"/>
  <pageMargins left="0.5" right="0.5" top="0.75" bottom="0.75" header="0.3" footer="0.3"/>
  <pageSetup fitToHeight="0" fitToWidth="1"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6:L12"/>
  <sheetViews>
    <sheetView zoomScalePageLayoutView="0" workbookViewId="0" topLeftCell="A1">
      <selection activeCell="I25" sqref="I25"/>
    </sheetView>
  </sheetViews>
  <sheetFormatPr defaultColWidth="9.140625" defaultRowHeight="12.75"/>
  <cols>
    <col min="1" max="16384" width="9.140625" style="53" customWidth="1"/>
  </cols>
  <sheetData>
    <row r="6" spans="3:9" ht="15.75">
      <c r="C6" s="72" t="s">
        <v>89</v>
      </c>
      <c r="D6" s="71"/>
      <c r="E6" s="71"/>
      <c r="F6" s="71"/>
      <c r="G6" s="71"/>
      <c r="H6" s="71"/>
      <c r="I6" s="71"/>
    </row>
    <row r="7" spans="3:12" ht="12.75">
      <c r="C7" s="73" t="s">
        <v>47</v>
      </c>
      <c r="D7" s="73"/>
      <c r="E7" s="73"/>
      <c r="F7" s="73"/>
      <c r="G7" s="73"/>
      <c r="H7" s="73"/>
      <c r="I7" s="73"/>
      <c r="J7" s="73"/>
      <c r="K7" s="73"/>
      <c r="L7" s="73"/>
    </row>
    <row r="8" spans="3:12" ht="12.75">
      <c r="C8" s="73" t="s">
        <v>67</v>
      </c>
      <c r="D8" s="73"/>
      <c r="E8" s="73"/>
      <c r="F8" s="73"/>
      <c r="G8" s="73"/>
      <c r="H8" s="73"/>
      <c r="I8" s="73"/>
      <c r="J8" s="73"/>
      <c r="K8" s="73"/>
      <c r="L8" s="73"/>
    </row>
    <row r="9" spans="3:12" ht="12.75">
      <c r="C9" s="73" t="s">
        <v>71</v>
      </c>
      <c r="D9" s="73"/>
      <c r="E9" s="73"/>
      <c r="F9" s="73"/>
      <c r="G9" s="73"/>
      <c r="H9" s="73"/>
      <c r="I9" s="73"/>
      <c r="J9" s="73"/>
      <c r="K9" s="73"/>
      <c r="L9" s="73"/>
    </row>
    <row r="10" spans="3:12" ht="12.75">
      <c r="C10" s="73" t="s">
        <v>70</v>
      </c>
      <c r="D10" s="73"/>
      <c r="E10" s="73"/>
      <c r="F10" s="73"/>
      <c r="G10" s="73"/>
      <c r="H10" s="73"/>
      <c r="I10" s="73"/>
      <c r="J10" s="73"/>
      <c r="K10" s="73"/>
      <c r="L10" s="73"/>
    </row>
    <row r="11" spans="3:12" ht="12.75">
      <c r="C11" s="73" t="s">
        <v>90</v>
      </c>
      <c r="D11" s="73"/>
      <c r="E11" s="73"/>
      <c r="F11" s="73"/>
      <c r="G11" s="73"/>
      <c r="H11" s="73"/>
      <c r="I11" s="73"/>
      <c r="J11" s="73"/>
      <c r="K11" s="73"/>
      <c r="L11" s="73"/>
    </row>
    <row r="12" spans="3:12" ht="12.75">
      <c r="C12" s="73" t="s">
        <v>74</v>
      </c>
      <c r="D12" s="73"/>
      <c r="E12" s="73"/>
      <c r="F12" s="73"/>
      <c r="G12" s="73"/>
      <c r="H12" s="73"/>
      <c r="I12" s="73"/>
      <c r="J12" s="73"/>
      <c r="K12" s="73"/>
      <c r="L12" s="7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0"/>
  <sheetViews>
    <sheetView zoomScalePageLayoutView="0" workbookViewId="0" topLeftCell="A1">
      <pane xSplit="1" ySplit="6" topLeftCell="B21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16" sqref="B216"/>
    </sheetView>
  </sheetViews>
  <sheetFormatPr defaultColWidth="8.8515625" defaultRowHeight="12.75"/>
  <cols>
    <col min="1" max="1" width="8.421875" style="32" customWidth="1"/>
    <col min="2" max="2" width="13.00390625" style="32" customWidth="1"/>
    <col min="3" max="3" width="12.421875" style="32" customWidth="1"/>
    <col min="4" max="4" width="12.140625" style="32" customWidth="1"/>
    <col min="5" max="5" width="12.00390625" style="32" customWidth="1"/>
    <col min="6" max="6" width="11.7109375" style="32" customWidth="1"/>
    <col min="7" max="7" width="12.140625" style="32" customWidth="1"/>
    <col min="8" max="8" width="10.7109375" style="32" customWidth="1"/>
    <col min="9" max="9" width="10.8515625" style="32" customWidth="1"/>
    <col min="10" max="16384" width="8.8515625" style="32" customWidth="1"/>
  </cols>
  <sheetData>
    <row r="1" spans="1:9" ht="12.75">
      <c r="A1" s="29"/>
      <c r="I1" s="48" t="s">
        <v>65</v>
      </c>
    </row>
    <row r="2" spans="1:9" ht="12.75">
      <c r="A2" s="87" t="s">
        <v>68</v>
      </c>
      <c r="B2" s="88"/>
      <c r="C2" s="88"/>
      <c r="D2" s="88"/>
      <c r="E2" s="88"/>
      <c r="F2" s="88"/>
      <c r="G2" s="88"/>
      <c r="H2" s="88"/>
      <c r="I2" s="88"/>
    </row>
    <row r="3" spans="1:9" ht="12.75">
      <c r="A3" s="88" t="s">
        <v>66</v>
      </c>
      <c r="B3" s="88"/>
      <c r="C3" s="88"/>
      <c r="D3" s="88"/>
      <c r="E3" s="88"/>
      <c r="F3" s="88"/>
      <c r="G3" s="88"/>
      <c r="H3" s="88"/>
      <c r="I3" s="88"/>
    </row>
    <row r="4" spans="1:8" ht="12.75">
      <c r="A4" s="29"/>
      <c r="B4" s="36"/>
      <c r="C4" s="34"/>
      <c r="D4" s="34"/>
      <c r="E4" s="34"/>
      <c r="F4" s="34"/>
      <c r="G4" s="35"/>
      <c r="H4" s="31"/>
    </row>
    <row r="5" spans="1:9" ht="12.75">
      <c r="A5" s="29"/>
      <c r="B5" s="87" t="s">
        <v>61</v>
      </c>
      <c r="C5" s="88"/>
      <c r="D5" s="88"/>
      <c r="E5" s="89" t="s">
        <v>62</v>
      </c>
      <c r="F5" s="88"/>
      <c r="G5" s="88"/>
      <c r="H5" s="87" t="s">
        <v>24</v>
      </c>
      <c r="I5" s="88"/>
    </row>
    <row r="6" spans="1:11" s="47" customFormat="1" ht="25.5">
      <c r="A6" s="43" t="s">
        <v>63</v>
      </c>
      <c r="B6" s="44" t="s">
        <v>21</v>
      </c>
      <c r="C6" s="44" t="s">
        <v>17</v>
      </c>
      <c r="D6" s="44" t="s">
        <v>34</v>
      </c>
      <c r="E6" s="44" t="s">
        <v>21</v>
      </c>
      <c r="F6" s="44" t="s">
        <v>17</v>
      </c>
      <c r="G6" s="44" t="s">
        <v>34</v>
      </c>
      <c r="H6" s="45" t="s">
        <v>21</v>
      </c>
      <c r="I6" s="45" t="s">
        <v>64</v>
      </c>
      <c r="J6" s="46"/>
      <c r="K6" s="46"/>
    </row>
    <row r="7" spans="1:7" ht="12.75">
      <c r="A7" s="29"/>
      <c r="B7" s="34"/>
      <c r="C7" s="34"/>
      <c r="D7" s="34"/>
      <c r="E7" s="34"/>
      <c r="F7" s="34"/>
      <c r="G7" s="34"/>
    </row>
    <row r="8" spans="1:9" ht="12.75">
      <c r="A8" s="28">
        <v>2001</v>
      </c>
      <c r="B8" s="37">
        <f>SUM(B9:B20)</f>
        <v>1580.6999999999998</v>
      </c>
      <c r="C8" s="37">
        <f aca="true" t="shared" si="0" ref="C8:I8">SUM(C9:C20)</f>
        <v>2782.69</v>
      </c>
      <c r="D8" s="37">
        <f t="shared" si="0"/>
        <v>2775.91</v>
      </c>
      <c r="E8" s="37">
        <f t="shared" si="0"/>
        <v>1378.7299999999998</v>
      </c>
      <c r="F8" s="37">
        <f t="shared" si="0"/>
        <v>3122.59</v>
      </c>
      <c r="G8" s="37">
        <f t="shared" si="0"/>
        <v>2565.35</v>
      </c>
      <c r="H8" s="37">
        <f t="shared" si="0"/>
        <v>287.7799999999999</v>
      </c>
      <c r="I8" s="37">
        <f t="shared" si="0"/>
        <v>154.95</v>
      </c>
    </row>
    <row r="9" spans="1:9" ht="12.75">
      <c r="A9" s="29" t="s">
        <v>9</v>
      </c>
      <c r="B9" s="34">
        <v>150.22</v>
      </c>
      <c r="C9" s="34">
        <v>242.46</v>
      </c>
      <c r="D9" s="34">
        <v>128.65</v>
      </c>
      <c r="E9" s="34">
        <v>114.71</v>
      </c>
      <c r="F9" s="34">
        <v>247.73</v>
      </c>
      <c r="G9" s="34">
        <v>137.83</v>
      </c>
      <c r="H9" s="34">
        <v>23.12</v>
      </c>
      <c r="I9" s="32">
        <v>12.22</v>
      </c>
    </row>
    <row r="10" spans="1:9" ht="12.75">
      <c r="A10" s="29" t="s">
        <v>10</v>
      </c>
      <c r="B10" s="34">
        <v>115.45</v>
      </c>
      <c r="C10" s="34">
        <v>180.08</v>
      </c>
      <c r="D10" s="34">
        <v>152.07</v>
      </c>
      <c r="E10" s="34">
        <v>84.52</v>
      </c>
      <c r="F10" s="34">
        <v>204.76</v>
      </c>
      <c r="G10" s="34">
        <v>143.64</v>
      </c>
      <c r="H10" s="34">
        <v>17.09</v>
      </c>
      <c r="I10" s="32">
        <v>8.92</v>
      </c>
    </row>
    <row r="11" spans="1:9" ht="12.75">
      <c r="A11" s="29" t="s">
        <v>5</v>
      </c>
      <c r="B11" s="34">
        <v>130.74</v>
      </c>
      <c r="C11" s="34">
        <v>198.45</v>
      </c>
      <c r="D11" s="34">
        <v>168.31</v>
      </c>
      <c r="E11" s="34">
        <v>112.08</v>
      </c>
      <c r="F11" s="34">
        <v>222.52</v>
      </c>
      <c r="G11" s="34">
        <v>164.68</v>
      </c>
      <c r="H11" s="34">
        <v>21.66</v>
      </c>
      <c r="I11" s="32">
        <v>10.29</v>
      </c>
    </row>
    <row r="12" spans="1:9" ht="12.75">
      <c r="A12" s="29" t="s">
        <v>11</v>
      </c>
      <c r="B12" s="34">
        <v>121.59</v>
      </c>
      <c r="C12" s="34">
        <v>171.5</v>
      </c>
      <c r="D12" s="34">
        <v>196.32</v>
      </c>
      <c r="E12" s="34">
        <v>98.35</v>
      </c>
      <c r="F12" s="34">
        <v>215.92</v>
      </c>
      <c r="G12" s="34">
        <v>185.24</v>
      </c>
      <c r="H12" s="34">
        <v>24.84</v>
      </c>
      <c r="I12" s="32">
        <v>8.64</v>
      </c>
    </row>
    <row r="13" spans="1:9" ht="12.75">
      <c r="A13" s="32" t="s">
        <v>12</v>
      </c>
      <c r="B13" s="32">
        <v>136.54</v>
      </c>
      <c r="C13" s="34">
        <v>237.8</v>
      </c>
      <c r="D13" s="34">
        <v>224.74</v>
      </c>
      <c r="E13" s="34">
        <v>116.9</v>
      </c>
      <c r="F13" s="34">
        <v>263.3</v>
      </c>
      <c r="G13" s="32">
        <v>217.66</v>
      </c>
      <c r="H13" s="32">
        <v>25.88</v>
      </c>
      <c r="I13" s="32">
        <v>12.53</v>
      </c>
    </row>
    <row r="14" spans="1:9" ht="12.75">
      <c r="A14" s="29" t="s">
        <v>6</v>
      </c>
      <c r="B14" s="34">
        <v>123.71</v>
      </c>
      <c r="C14" s="34">
        <v>234.63</v>
      </c>
      <c r="D14" s="34">
        <v>276.3</v>
      </c>
      <c r="E14" s="34">
        <v>126.4</v>
      </c>
      <c r="F14" s="34">
        <v>278.19</v>
      </c>
      <c r="G14" s="34">
        <v>251.96</v>
      </c>
      <c r="H14" s="34">
        <v>32.01</v>
      </c>
      <c r="I14" s="32">
        <v>18.71</v>
      </c>
    </row>
    <row r="15" spans="1:9" ht="12.75">
      <c r="A15" s="29" t="s">
        <v>13</v>
      </c>
      <c r="B15" s="34">
        <v>128.3</v>
      </c>
      <c r="C15" s="34">
        <v>248.54</v>
      </c>
      <c r="D15" s="34">
        <v>287.15</v>
      </c>
      <c r="E15" s="34">
        <v>118.59</v>
      </c>
      <c r="F15" s="34">
        <v>284.56</v>
      </c>
      <c r="G15" s="34">
        <v>253</v>
      </c>
      <c r="H15" s="34">
        <v>24.76</v>
      </c>
      <c r="I15" s="32">
        <v>16.34</v>
      </c>
    </row>
    <row r="16" spans="1:9" ht="12.75">
      <c r="A16" s="29" t="s">
        <v>14</v>
      </c>
      <c r="B16" s="34">
        <v>131.49</v>
      </c>
      <c r="C16" s="34">
        <v>215.07</v>
      </c>
      <c r="D16" s="34">
        <v>230.45</v>
      </c>
      <c r="E16" s="34">
        <v>121.27</v>
      </c>
      <c r="F16" s="34">
        <v>244.34</v>
      </c>
      <c r="G16" s="34">
        <v>216.01</v>
      </c>
      <c r="H16" s="34">
        <v>32.57</v>
      </c>
      <c r="I16" s="32">
        <v>17.31</v>
      </c>
    </row>
    <row r="17" spans="1:9" ht="12.75">
      <c r="A17" s="29" t="s">
        <v>7</v>
      </c>
      <c r="B17" s="34">
        <v>124.7</v>
      </c>
      <c r="C17" s="34">
        <v>255.18</v>
      </c>
      <c r="D17" s="34">
        <v>236.24</v>
      </c>
      <c r="E17" s="34">
        <v>115.66</v>
      </c>
      <c r="F17" s="34">
        <v>265.52</v>
      </c>
      <c r="G17" s="34">
        <v>224.36</v>
      </c>
      <c r="H17" s="34">
        <v>24.26</v>
      </c>
      <c r="I17" s="32">
        <v>10.54</v>
      </c>
    </row>
    <row r="18" spans="1:9" ht="12.75">
      <c r="A18" s="29" t="s">
        <v>35</v>
      </c>
      <c r="B18" s="34">
        <v>144.85</v>
      </c>
      <c r="C18" s="34">
        <v>337.24</v>
      </c>
      <c r="D18" s="34">
        <v>249.59</v>
      </c>
      <c r="E18" s="34">
        <v>136.95</v>
      </c>
      <c r="F18" s="34">
        <v>333.71</v>
      </c>
      <c r="G18" s="34">
        <v>229.49</v>
      </c>
      <c r="H18" s="34">
        <v>36.68</v>
      </c>
      <c r="I18" s="32">
        <v>13.23</v>
      </c>
    </row>
    <row r="19" spans="1:9" ht="12.75">
      <c r="A19" s="29" t="s">
        <v>33</v>
      </c>
      <c r="B19" s="34">
        <v>135.31</v>
      </c>
      <c r="C19" s="34">
        <v>250.36</v>
      </c>
      <c r="D19" s="34">
        <v>343.76</v>
      </c>
      <c r="E19" s="34">
        <v>120.97</v>
      </c>
      <c r="F19" s="34">
        <v>318.09</v>
      </c>
      <c r="G19" s="34">
        <v>295.03</v>
      </c>
      <c r="H19" s="34">
        <v>15.26</v>
      </c>
      <c r="I19" s="32">
        <v>14.73</v>
      </c>
    </row>
    <row r="20" spans="1:9" ht="12.75">
      <c r="A20" s="29" t="s">
        <v>8</v>
      </c>
      <c r="B20" s="34">
        <v>137.8</v>
      </c>
      <c r="C20" s="34">
        <v>211.38</v>
      </c>
      <c r="D20" s="34">
        <v>282.33</v>
      </c>
      <c r="E20" s="34">
        <v>112.33</v>
      </c>
      <c r="F20" s="34">
        <v>243.95</v>
      </c>
      <c r="G20" s="34">
        <v>246.45</v>
      </c>
      <c r="H20" s="34">
        <v>9.65</v>
      </c>
      <c r="I20" s="32">
        <v>11.49</v>
      </c>
    </row>
    <row r="21" spans="1:8" ht="12.75">
      <c r="A21" s="29"/>
      <c r="B21" s="34"/>
      <c r="C21" s="34"/>
      <c r="D21" s="34"/>
      <c r="E21" s="34"/>
      <c r="F21" s="34"/>
      <c r="G21" s="34"/>
      <c r="H21" s="34"/>
    </row>
    <row r="22" spans="1:9" ht="12.75">
      <c r="A22" s="28">
        <v>2002</v>
      </c>
      <c r="B22" s="37">
        <f>SUM(B23:B34)</f>
        <v>1902.6400000000003</v>
      </c>
      <c r="C22" s="37">
        <f aca="true" t="shared" si="1" ref="C22:I22">SUM(C23:C34)</f>
        <v>3450.76</v>
      </c>
      <c r="D22" s="37">
        <f t="shared" si="1"/>
        <v>4521.040000000001</v>
      </c>
      <c r="E22" s="37">
        <f t="shared" si="1"/>
        <v>1605.87</v>
      </c>
      <c r="F22" s="37">
        <f t="shared" si="1"/>
        <v>4121.27</v>
      </c>
      <c r="G22" s="37">
        <f t="shared" si="1"/>
        <v>4032.5799999999995</v>
      </c>
      <c r="H22" s="37">
        <f t="shared" si="1"/>
        <v>140.26000000000002</v>
      </c>
      <c r="I22" s="37">
        <f t="shared" si="1"/>
        <v>171.04</v>
      </c>
    </row>
    <row r="23" spans="1:9" ht="12.75">
      <c r="A23" s="29" t="s">
        <v>9</v>
      </c>
      <c r="B23" s="34">
        <v>146.54</v>
      </c>
      <c r="C23" s="34">
        <v>241.58</v>
      </c>
      <c r="D23" s="34">
        <v>346.8</v>
      </c>
      <c r="E23" s="34">
        <v>118.99</v>
      </c>
      <c r="F23" s="34">
        <v>294.33</v>
      </c>
      <c r="G23" s="34">
        <v>316.9</v>
      </c>
      <c r="H23" s="34">
        <v>10.9</v>
      </c>
      <c r="I23" s="32">
        <v>11.32</v>
      </c>
    </row>
    <row r="24" spans="1:9" ht="12.75">
      <c r="A24" s="29" t="s">
        <v>10</v>
      </c>
      <c r="B24" s="34">
        <v>123.01</v>
      </c>
      <c r="C24" s="34">
        <v>222.42</v>
      </c>
      <c r="D24" s="34">
        <v>351.43</v>
      </c>
      <c r="E24" s="34">
        <v>101.62</v>
      </c>
      <c r="F24" s="34">
        <v>284.53</v>
      </c>
      <c r="G24" s="34">
        <v>320.97</v>
      </c>
      <c r="H24" s="34">
        <v>8.75</v>
      </c>
      <c r="I24" s="32">
        <v>12.06</v>
      </c>
    </row>
    <row r="25" spans="1:9" ht="12.75">
      <c r="A25" s="29" t="s">
        <v>5</v>
      </c>
      <c r="B25" s="34">
        <v>130.66</v>
      </c>
      <c r="C25" s="34">
        <v>278.18</v>
      </c>
      <c r="D25" s="34">
        <v>307.44</v>
      </c>
      <c r="E25" s="34">
        <v>117.79</v>
      </c>
      <c r="F25" s="34">
        <v>350.33</v>
      </c>
      <c r="G25" s="34">
        <v>258.56</v>
      </c>
      <c r="H25" s="34">
        <v>9.96</v>
      </c>
      <c r="I25" s="32">
        <v>15.13</v>
      </c>
    </row>
    <row r="26" spans="1:9" ht="12.75">
      <c r="A26" s="29" t="s">
        <v>11</v>
      </c>
      <c r="B26" s="34">
        <v>139.86</v>
      </c>
      <c r="C26" s="34">
        <v>274.18</v>
      </c>
      <c r="D26" s="34">
        <v>315.85</v>
      </c>
      <c r="E26" s="34">
        <v>107.23</v>
      </c>
      <c r="F26" s="34">
        <v>308.69</v>
      </c>
      <c r="G26" s="34">
        <v>305.76</v>
      </c>
      <c r="H26" s="34">
        <v>9.46</v>
      </c>
      <c r="I26" s="32">
        <v>13.01</v>
      </c>
    </row>
    <row r="27" spans="1:9" ht="12.75">
      <c r="A27" s="29" t="s">
        <v>12</v>
      </c>
      <c r="B27" s="34">
        <v>142.72</v>
      </c>
      <c r="C27" s="34">
        <v>346.67</v>
      </c>
      <c r="D27" s="34">
        <v>325.43</v>
      </c>
      <c r="E27" s="34">
        <v>124.27</v>
      </c>
      <c r="F27" s="34">
        <v>395.41</v>
      </c>
      <c r="G27" s="34">
        <v>289.99</v>
      </c>
      <c r="H27" s="34">
        <v>10.48</v>
      </c>
      <c r="I27" s="32">
        <v>15.61</v>
      </c>
    </row>
    <row r="28" spans="1:9" ht="12.75">
      <c r="A28" s="29" t="s">
        <v>6</v>
      </c>
      <c r="B28" s="34">
        <v>132.15</v>
      </c>
      <c r="C28" s="34">
        <v>332.44</v>
      </c>
      <c r="D28" s="34">
        <v>384.42</v>
      </c>
      <c r="E28" s="34">
        <v>108.8</v>
      </c>
      <c r="F28" s="34">
        <v>392.7</v>
      </c>
      <c r="G28" s="34">
        <v>335.4</v>
      </c>
      <c r="H28" s="34">
        <v>8.76</v>
      </c>
      <c r="I28" s="32">
        <v>14.11</v>
      </c>
    </row>
    <row r="29" spans="1:9" ht="12.75">
      <c r="A29" s="29" t="s">
        <v>13</v>
      </c>
      <c r="B29" s="34">
        <v>186.3</v>
      </c>
      <c r="C29" s="34">
        <v>316.71</v>
      </c>
      <c r="D29" s="34">
        <v>533.11</v>
      </c>
      <c r="E29" s="34">
        <v>148.87</v>
      </c>
      <c r="F29" s="34">
        <v>428.64</v>
      </c>
      <c r="G29" s="34">
        <v>470.74</v>
      </c>
      <c r="H29" s="34">
        <v>15.04</v>
      </c>
      <c r="I29" s="32">
        <v>17.97</v>
      </c>
    </row>
    <row r="30" spans="1:9" ht="12.75">
      <c r="A30" s="29" t="s">
        <v>37</v>
      </c>
      <c r="B30" s="34">
        <v>207.9</v>
      </c>
      <c r="C30" s="34">
        <v>287</v>
      </c>
      <c r="D30" s="34">
        <v>349.84</v>
      </c>
      <c r="E30" s="34">
        <v>177.08</v>
      </c>
      <c r="F30" s="34">
        <v>308.13</v>
      </c>
      <c r="G30" s="34">
        <v>325.43</v>
      </c>
      <c r="H30" s="34">
        <v>14.41</v>
      </c>
      <c r="I30" s="32">
        <v>14.26</v>
      </c>
    </row>
    <row r="31" spans="1:9" ht="12.75">
      <c r="A31" s="29" t="s">
        <v>38</v>
      </c>
      <c r="B31" s="34">
        <v>175.4</v>
      </c>
      <c r="C31" s="34">
        <v>286.31</v>
      </c>
      <c r="D31" s="34">
        <v>399.71</v>
      </c>
      <c r="E31" s="34">
        <v>164.1</v>
      </c>
      <c r="F31" s="34">
        <v>347.1</v>
      </c>
      <c r="G31" s="34">
        <v>348.62</v>
      </c>
      <c r="H31" s="34">
        <v>13.21</v>
      </c>
      <c r="I31" s="32">
        <v>14.16</v>
      </c>
    </row>
    <row r="32" spans="1:9" ht="12.75">
      <c r="A32" s="29" t="s">
        <v>39</v>
      </c>
      <c r="B32" s="34">
        <v>186.45</v>
      </c>
      <c r="C32" s="34">
        <v>310.55</v>
      </c>
      <c r="D32" s="34">
        <v>436.65</v>
      </c>
      <c r="E32" s="34">
        <v>171.54</v>
      </c>
      <c r="F32" s="34">
        <v>392.61</v>
      </c>
      <c r="G32" s="34">
        <v>371.78</v>
      </c>
      <c r="H32" s="34">
        <v>15.48</v>
      </c>
      <c r="I32" s="32">
        <v>14.78</v>
      </c>
    </row>
    <row r="33" spans="1:9" ht="12.75">
      <c r="A33" s="29" t="s">
        <v>40</v>
      </c>
      <c r="B33" s="34">
        <v>169.41</v>
      </c>
      <c r="C33" s="34">
        <v>286.62</v>
      </c>
      <c r="D33" s="34">
        <v>427.8</v>
      </c>
      <c r="E33" s="34">
        <v>135.83</v>
      </c>
      <c r="F33" s="34">
        <v>323.75</v>
      </c>
      <c r="G33" s="34">
        <v>371.93</v>
      </c>
      <c r="H33" s="34">
        <v>11.97</v>
      </c>
      <c r="I33" s="32">
        <v>12.47</v>
      </c>
    </row>
    <row r="34" spans="1:9" ht="12.75">
      <c r="A34" s="29" t="s">
        <v>41</v>
      </c>
      <c r="B34" s="34">
        <v>162.24</v>
      </c>
      <c r="C34" s="34">
        <v>268.1</v>
      </c>
      <c r="D34" s="34">
        <v>342.56</v>
      </c>
      <c r="E34" s="34">
        <v>129.75</v>
      </c>
      <c r="F34" s="34">
        <v>295.05</v>
      </c>
      <c r="G34" s="34">
        <v>316.5</v>
      </c>
      <c r="H34" s="34">
        <v>11.84</v>
      </c>
      <c r="I34" s="32">
        <v>16.16</v>
      </c>
    </row>
    <row r="35" spans="1:8" ht="12.75">
      <c r="A35" s="29"/>
      <c r="B35" s="34"/>
      <c r="C35" s="34"/>
      <c r="D35" s="34"/>
      <c r="E35" s="34"/>
      <c r="F35" s="34"/>
      <c r="G35" s="34"/>
      <c r="H35" s="34"/>
    </row>
    <row r="36" spans="1:9" ht="12.75">
      <c r="A36" s="28">
        <v>2003</v>
      </c>
      <c r="B36" s="37">
        <f>SUM(B37:B48)</f>
        <v>1906.8300000000002</v>
      </c>
      <c r="C36" s="37">
        <f aca="true" t="shared" si="2" ref="C36:I36">SUM(C37:C48)</f>
        <v>3462.8500000000004</v>
      </c>
      <c r="D36" s="37">
        <f t="shared" si="2"/>
        <v>3432.6400000000003</v>
      </c>
      <c r="E36" s="37">
        <f t="shared" si="2"/>
        <v>1685.42</v>
      </c>
      <c r="F36" s="37">
        <f t="shared" si="2"/>
        <v>3926.75</v>
      </c>
      <c r="G36" s="37">
        <f t="shared" si="2"/>
        <v>3100.8899999999994</v>
      </c>
      <c r="H36" s="37">
        <f t="shared" si="2"/>
        <v>151.54000000000002</v>
      </c>
      <c r="I36" s="37">
        <f t="shared" si="2"/>
        <v>169.36</v>
      </c>
    </row>
    <row r="37" spans="1:9" ht="12.75">
      <c r="A37" s="29" t="s">
        <v>9</v>
      </c>
      <c r="B37" s="34">
        <v>179.48</v>
      </c>
      <c r="C37" s="34">
        <v>329.91</v>
      </c>
      <c r="D37" s="34">
        <v>501.39</v>
      </c>
      <c r="E37" s="34">
        <v>197.55</v>
      </c>
      <c r="F37" s="34">
        <v>393.13</v>
      </c>
      <c r="G37" s="34">
        <v>412.97</v>
      </c>
      <c r="H37" s="34">
        <v>12.21</v>
      </c>
      <c r="I37" s="32">
        <v>15.62</v>
      </c>
    </row>
    <row r="38" spans="1:9" ht="12.75">
      <c r="A38" s="29" t="s">
        <v>10</v>
      </c>
      <c r="B38" s="34">
        <v>185.02</v>
      </c>
      <c r="C38" s="34">
        <v>307.36</v>
      </c>
      <c r="D38" s="34">
        <v>387.38</v>
      </c>
      <c r="E38" s="34">
        <v>170.43</v>
      </c>
      <c r="F38" s="34">
        <v>363.73</v>
      </c>
      <c r="G38" s="34">
        <v>323.3</v>
      </c>
      <c r="H38" s="34">
        <v>12.6</v>
      </c>
      <c r="I38" s="32">
        <v>15.31</v>
      </c>
    </row>
    <row r="39" spans="1:9" ht="12.75">
      <c r="A39" s="29" t="s">
        <v>5</v>
      </c>
      <c r="B39" s="34">
        <v>156.51</v>
      </c>
      <c r="C39" s="34">
        <v>246.23</v>
      </c>
      <c r="D39" s="34">
        <v>353.01</v>
      </c>
      <c r="E39" s="34">
        <v>141.23</v>
      </c>
      <c r="F39" s="34">
        <v>323.25</v>
      </c>
      <c r="G39" s="34">
        <v>306.31</v>
      </c>
      <c r="H39" s="34">
        <v>10.65</v>
      </c>
      <c r="I39" s="32">
        <v>14.59</v>
      </c>
    </row>
    <row r="40" spans="1:9" ht="12.75">
      <c r="A40" s="29" t="s">
        <v>11</v>
      </c>
      <c r="B40" s="34">
        <v>166.5</v>
      </c>
      <c r="C40" s="34">
        <v>254.23</v>
      </c>
      <c r="D40" s="34">
        <v>441.97</v>
      </c>
      <c r="E40" s="34">
        <v>145.27</v>
      </c>
      <c r="F40" s="34">
        <v>308.58</v>
      </c>
      <c r="G40" s="34">
        <v>401.71</v>
      </c>
      <c r="H40" s="34">
        <v>14.55</v>
      </c>
      <c r="I40" s="32">
        <v>15.29</v>
      </c>
    </row>
    <row r="41" spans="1:9" ht="12.75">
      <c r="A41" s="29" t="s">
        <v>12</v>
      </c>
      <c r="B41" s="34">
        <v>153.33</v>
      </c>
      <c r="C41" s="34">
        <v>338.09</v>
      </c>
      <c r="D41" s="34">
        <v>216.2</v>
      </c>
      <c r="E41" s="34">
        <v>137.93</v>
      </c>
      <c r="F41" s="34">
        <v>396.7</v>
      </c>
      <c r="G41" s="34">
        <v>177.35</v>
      </c>
      <c r="H41" s="34">
        <v>12.09</v>
      </c>
      <c r="I41" s="34">
        <v>13.6</v>
      </c>
    </row>
    <row r="42" spans="1:9" ht="12.75">
      <c r="A42" s="29" t="s">
        <v>6</v>
      </c>
      <c r="B42" s="34">
        <v>142.28</v>
      </c>
      <c r="C42" s="34">
        <v>292.23</v>
      </c>
      <c r="D42" s="34">
        <v>199.25</v>
      </c>
      <c r="E42" s="34">
        <v>115.55</v>
      </c>
      <c r="F42" s="34">
        <v>314.41</v>
      </c>
      <c r="G42" s="34">
        <v>186.37</v>
      </c>
      <c r="H42" s="34">
        <v>12.94</v>
      </c>
      <c r="I42" s="34">
        <v>11.85</v>
      </c>
    </row>
    <row r="43" spans="1:9" ht="12.75">
      <c r="A43" s="29" t="s">
        <v>13</v>
      </c>
      <c r="B43" s="34">
        <v>150.77</v>
      </c>
      <c r="C43" s="34">
        <v>275.59</v>
      </c>
      <c r="D43" s="34">
        <v>220.29</v>
      </c>
      <c r="E43" s="34">
        <v>123.21</v>
      </c>
      <c r="F43" s="34">
        <v>292.28</v>
      </c>
      <c r="G43" s="34">
        <v>207.27</v>
      </c>
      <c r="H43" s="34">
        <v>13.4</v>
      </c>
      <c r="I43" s="34">
        <v>15.06</v>
      </c>
    </row>
    <row r="44" spans="1:9" ht="12.75">
      <c r="A44" s="29" t="s">
        <v>14</v>
      </c>
      <c r="B44" s="34">
        <v>151.76</v>
      </c>
      <c r="C44" s="34">
        <v>271.88</v>
      </c>
      <c r="D44" s="34">
        <v>188.65</v>
      </c>
      <c r="E44" s="34">
        <v>126.62</v>
      </c>
      <c r="F44" s="34">
        <v>310.33</v>
      </c>
      <c r="G44" s="34">
        <v>176.83</v>
      </c>
      <c r="H44" s="34">
        <v>12.66</v>
      </c>
      <c r="I44" s="34">
        <v>13.75</v>
      </c>
    </row>
    <row r="45" spans="1:9" ht="12.75">
      <c r="A45" s="29" t="s">
        <v>38</v>
      </c>
      <c r="B45" s="34">
        <v>155.73</v>
      </c>
      <c r="C45" s="34">
        <v>259.32</v>
      </c>
      <c r="D45" s="34">
        <v>237.78</v>
      </c>
      <c r="E45" s="34">
        <v>129.56</v>
      </c>
      <c r="F45" s="34">
        <v>284.3</v>
      </c>
      <c r="G45" s="34">
        <v>234.24</v>
      </c>
      <c r="H45" s="34">
        <v>12.15</v>
      </c>
      <c r="I45" s="34">
        <v>12.46</v>
      </c>
    </row>
    <row r="46" spans="1:9" ht="12.75">
      <c r="A46" s="29" t="s">
        <v>39</v>
      </c>
      <c r="B46" s="34">
        <v>155.78</v>
      </c>
      <c r="C46" s="34">
        <v>320.69</v>
      </c>
      <c r="D46" s="34">
        <v>185.73</v>
      </c>
      <c r="E46" s="34">
        <v>138.63</v>
      </c>
      <c r="F46" s="34">
        <v>340.79</v>
      </c>
      <c r="G46" s="34">
        <v>186.49</v>
      </c>
      <c r="H46" s="34">
        <v>11.21</v>
      </c>
      <c r="I46" s="34">
        <v>12.72</v>
      </c>
    </row>
    <row r="47" spans="1:9" ht="12.75">
      <c r="A47" s="29" t="s">
        <v>33</v>
      </c>
      <c r="B47" s="34">
        <v>132.22</v>
      </c>
      <c r="C47" s="34">
        <v>263.81</v>
      </c>
      <c r="D47" s="34">
        <v>242.98</v>
      </c>
      <c r="E47" s="34">
        <v>112.88</v>
      </c>
      <c r="F47" s="34">
        <v>265.06</v>
      </c>
      <c r="G47" s="34">
        <v>239.53</v>
      </c>
      <c r="H47" s="34">
        <v>11.43</v>
      </c>
      <c r="I47" s="34">
        <v>12.36</v>
      </c>
    </row>
    <row r="48" spans="1:9" ht="12.75">
      <c r="A48" s="29" t="s">
        <v>8</v>
      </c>
      <c r="B48" s="34">
        <v>177.45</v>
      </c>
      <c r="C48" s="34">
        <v>303.51</v>
      </c>
      <c r="D48" s="34">
        <v>258.01</v>
      </c>
      <c r="E48" s="34">
        <v>146.56</v>
      </c>
      <c r="F48" s="34">
        <v>334.19</v>
      </c>
      <c r="G48" s="34">
        <v>248.52</v>
      </c>
      <c r="H48" s="34">
        <v>15.65</v>
      </c>
      <c r="I48" s="34">
        <v>16.75</v>
      </c>
    </row>
    <row r="49" spans="1:9" ht="12.75">
      <c r="A49" s="29"/>
      <c r="B49" s="34"/>
      <c r="C49" s="34"/>
      <c r="D49" s="34"/>
      <c r="E49" s="34"/>
      <c r="F49" s="34"/>
      <c r="G49" s="34"/>
      <c r="H49" s="34"/>
      <c r="I49" s="34"/>
    </row>
    <row r="50" spans="1:9" ht="12.75">
      <c r="A50" s="28">
        <v>2004</v>
      </c>
      <c r="B50" s="22">
        <f>SUM(B51:B65)</f>
        <v>2904.96</v>
      </c>
      <c r="C50" s="22">
        <f aca="true" t="shared" si="3" ref="C50:I50">SUM(C51:C65)</f>
        <v>6217.07</v>
      </c>
      <c r="D50" s="22">
        <f t="shared" si="3"/>
        <v>4887.97</v>
      </c>
      <c r="E50" s="22">
        <f t="shared" si="3"/>
        <v>2349.1400000000003</v>
      </c>
      <c r="F50" s="22">
        <f t="shared" si="3"/>
        <v>7133.19</v>
      </c>
      <c r="G50" s="22">
        <f t="shared" si="3"/>
        <v>4639.390000000001</v>
      </c>
      <c r="H50" s="22">
        <f t="shared" si="3"/>
        <v>242.79000000000002</v>
      </c>
      <c r="I50" s="22">
        <f t="shared" si="3"/>
        <v>345.6</v>
      </c>
    </row>
    <row r="51" spans="1:9" ht="12.75">
      <c r="A51" s="29" t="s">
        <v>9</v>
      </c>
      <c r="B51" s="23">
        <v>154.76</v>
      </c>
      <c r="C51" s="23">
        <v>277.66</v>
      </c>
      <c r="D51" s="23">
        <v>232.62</v>
      </c>
      <c r="E51" s="23">
        <v>134.9</v>
      </c>
      <c r="F51" s="23">
        <v>332.61</v>
      </c>
      <c r="G51" s="23">
        <v>225.61</v>
      </c>
      <c r="H51" s="23">
        <v>11.43</v>
      </c>
      <c r="I51" s="23">
        <v>15.98</v>
      </c>
    </row>
    <row r="52" spans="1:9" ht="12.75">
      <c r="A52" s="29" t="s">
        <v>10</v>
      </c>
      <c r="B52" s="23">
        <v>136.77</v>
      </c>
      <c r="C52" s="23">
        <v>247.42</v>
      </c>
      <c r="D52" s="23">
        <v>210.49</v>
      </c>
      <c r="E52" s="23">
        <v>111.36</v>
      </c>
      <c r="F52" s="23">
        <v>280.01</v>
      </c>
      <c r="G52" s="23">
        <v>206.29</v>
      </c>
      <c r="H52" s="23">
        <v>10.38</v>
      </c>
      <c r="I52" s="23">
        <v>14.21</v>
      </c>
    </row>
    <row r="53" spans="1:9" ht="12.75">
      <c r="A53" s="29" t="s">
        <v>44</v>
      </c>
      <c r="B53" s="23">
        <v>168.86</v>
      </c>
      <c r="C53" s="23">
        <v>313.75</v>
      </c>
      <c r="D53" s="23">
        <v>267.04</v>
      </c>
      <c r="E53" s="23">
        <v>140.79</v>
      </c>
      <c r="F53" s="23">
        <v>381.06</v>
      </c>
      <c r="G53" s="23">
        <v>247.08</v>
      </c>
      <c r="H53" s="23">
        <v>16.67</v>
      </c>
      <c r="I53" s="23">
        <v>18.12</v>
      </c>
    </row>
    <row r="54" spans="1:9" ht="12.75">
      <c r="A54" s="29" t="s">
        <v>44</v>
      </c>
      <c r="B54" s="23">
        <f>SUM(B51:B53)</f>
        <v>460.39</v>
      </c>
      <c r="C54" s="23">
        <f aca="true" t="shared" si="4" ref="C54:I54">SUM(C51:C53)</f>
        <v>838.83</v>
      </c>
      <c r="D54" s="23">
        <f t="shared" si="4"/>
        <v>710.1500000000001</v>
      </c>
      <c r="E54" s="23">
        <f t="shared" si="4"/>
        <v>387.04999999999995</v>
      </c>
      <c r="F54" s="23">
        <f t="shared" si="4"/>
        <v>993.6800000000001</v>
      </c>
      <c r="G54" s="23">
        <f t="shared" si="4"/>
        <v>678.98</v>
      </c>
      <c r="H54" s="23">
        <f t="shared" si="4"/>
        <v>38.480000000000004</v>
      </c>
      <c r="I54" s="23">
        <f t="shared" si="4"/>
        <v>48.31</v>
      </c>
    </row>
    <row r="55" spans="1:9" ht="12.75">
      <c r="A55" s="29" t="s">
        <v>45</v>
      </c>
      <c r="B55" s="23">
        <v>150.62</v>
      </c>
      <c r="C55" s="23">
        <v>271.75</v>
      </c>
      <c r="D55" s="23">
        <v>247.74</v>
      </c>
      <c r="E55" s="23">
        <v>124.64</v>
      </c>
      <c r="F55" s="23">
        <v>346.83</v>
      </c>
      <c r="G55" s="23">
        <v>238.61</v>
      </c>
      <c r="H55" s="23">
        <v>15.47</v>
      </c>
      <c r="I55" s="23">
        <v>17.61</v>
      </c>
    </row>
    <row r="56" spans="1:9" ht="12.75">
      <c r="A56" s="29" t="s">
        <v>12</v>
      </c>
      <c r="B56" s="23">
        <v>146.76</v>
      </c>
      <c r="C56" s="23">
        <v>328.3</v>
      </c>
      <c r="D56" s="23">
        <v>226</v>
      </c>
      <c r="E56" s="23">
        <v>135.77</v>
      </c>
      <c r="F56" s="23">
        <v>345.34</v>
      </c>
      <c r="G56" s="23">
        <v>216.29</v>
      </c>
      <c r="H56" s="23">
        <v>12.09</v>
      </c>
      <c r="I56" s="23">
        <v>14.49</v>
      </c>
    </row>
    <row r="57" spans="1:9" ht="12.75">
      <c r="A57" s="29" t="s">
        <v>6</v>
      </c>
      <c r="B57" s="23">
        <v>124.94</v>
      </c>
      <c r="C57" s="23">
        <v>329.15</v>
      </c>
      <c r="D57" s="23">
        <v>236.3</v>
      </c>
      <c r="E57" s="23">
        <v>97.81</v>
      </c>
      <c r="F57" s="23">
        <v>353.14</v>
      </c>
      <c r="G57" s="23">
        <v>216.18</v>
      </c>
      <c r="H57" s="23">
        <v>9.39</v>
      </c>
      <c r="I57" s="23">
        <v>18.42</v>
      </c>
    </row>
    <row r="58" spans="1:9" ht="12.75">
      <c r="A58" s="29" t="s">
        <v>6</v>
      </c>
      <c r="B58" s="23">
        <f>SUM(B55:B57)</f>
        <v>422.32</v>
      </c>
      <c r="C58" s="23">
        <f aca="true" t="shared" si="5" ref="C58:I58">SUM(C55:C57)</f>
        <v>929.1999999999999</v>
      </c>
      <c r="D58" s="23">
        <f t="shared" si="5"/>
        <v>710.04</v>
      </c>
      <c r="E58" s="23">
        <f t="shared" si="5"/>
        <v>358.22</v>
      </c>
      <c r="F58" s="23">
        <f t="shared" si="5"/>
        <v>1045.31</v>
      </c>
      <c r="G58" s="23">
        <f t="shared" si="5"/>
        <v>671.0799999999999</v>
      </c>
      <c r="H58" s="23">
        <f t="shared" si="5"/>
        <v>36.95</v>
      </c>
      <c r="I58" s="23">
        <f t="shared" si="5"/>
        <v>50.52</v>
      </c>
    </row>
    <row r="59" spans="1:9" ht="12.75">
      <c r="A59" s="29" t="s">
        <v>13</v>
      </c>
      <c r="B59" s="23">
        <v>131.94</v>
      </c>
      <c r="C59" s="23">
        <v>323.87</v>
      </c>
      <c r="D59" s="23">
        <v>232.14</v>
      </c>
      <c r="E59" s="23">
        <v>90.46</v>
      </c>
      <c r="F59" s="23">
        <v>361.97</v>
      </c>
      <c r="G59" s="23">
        <v>218.63</v>
      </c>
      <c r="H59" s="23">
        <v>8.69</v>
      </c>
      <c r="I59" s="23">
        <v>15.14</v>
      </c>
    </row>
    <row r="60" spans="1:9" ht="12.75">
      <c r="A60" s="29" t="s">
        <v>14</v>
      </c>
      <c r="B60" s="23">
        <v>129.57</v>
      </c>
      <c r="C60" s="23">
        <v>276.22</v>
      </c>
      <c r="D60" s="23">
        <v>220.33</v>
      </c>
      <c r="E60" s="23">
        <v>97.77</v>
      </c>
      <c r="F60" s="23">
        <v>307.81</v>
      </c>
      <c r="G60" s="23">
        <v>213.41</v>
      </c>
      <c r="H60" s="23">
        <v>8.8</v>
      </c>
      <c r="I60" s="23">
        <v>14.18</v>
      </c>
    </row>
    <row r="61" spans="1:9" ht="12.75">
      <c r="A61" s="29" t="s">
        <v>7</v>
      </c>
      <c r="B61" s="23">
        <v>109.67</v>
      </c>
      <c r="C61" s="23">
        <v>275.52</v>
      </c>
      <c r="D61" s="23">
        <v>206.57</v>
      </c>
      <c r="E61" s="23">
        <v>86.19</v>
      </c>
      <c r="F61" s="23">
        <v>326.58</v>
      </c>
      <c r="G61" s="23">
        <v>188.28</v>
      </c>
      <c r="H61" s="23">
        <v>9.5</v>
      </c>
      <c r="I61" s="23">
        <v>15.58</v>
      </c>
    </row>
    <row r="62" spans="1:9" ht="12.75">
      <c r="A62" s="29" t="s">
        <v>7</v>
      </c>
      <c r="B62" s="23">
        <f>SUM(B59:B61)</f>
        <v>371.18</v>
      </c>
      <c r="C62" s="23">
        <f aca="true" t="shared" si="6" ref="C62:I62">SUM(C59:C61)</f>
        <v>875.61</v>
      </c>
      <c r="D62" s="23">
        <f t="shared" si="6"/>
        <v>659.04</v>
      </c>
      <c r="E62" s="23">
        <f t="shared" si="6"/>
        <v>274.41999999999996</v>
      </c>
      <c r="F62" s="23">
        <f t="shared" si="6"/>
        <v>996.3599999999999</v>
      </c>
      <c r="G62" s="23">
        <f t="shared" si="6"/>
        <v>620.3199999999999</v>
      </c>
      <c r="H62" s="23">
        <f t="shared" si="6"/>
        <v>26.990000000000002</v>
      </c>
      <c r="I62" s="23">
        <f t="shared" si="6"/>
        <v>44.9</v>
      </c>
    </row>
    <row r="63" spans="1:9" ht="12.75">
      <c r="A63" s="29" t="s">
        <v>35</v>
      </c>
      <c r="B63" s="23">
        <v>111.88</v>
      </c>
      <c r="C63" s="23">
        <v>275.17</v>
      </c>
      <c r="D63" s="23">
        <v>187.66</v>
      </c>
      <c r="E63" s="23">
        <v>95.81</v>
      </c>
      <c r="F63" s="23">
        <v>332.99</v>
      </c>
      <c r="G63" s="23">
        <v>175.35</v>
      </c>
      <c r="H63" s="23">
        <v>11.2</v>
      </c>
      <c r="I63" s="23">
        <v>16.66</v>
      </c>
    </row>
    <row r="64" spans="1:9" ht="12.75">
      <c r="A64" s="29" t="s">
        <v>40</v>
      </c>
      <c r="B64" s="23">
        <v>130.88</v>
      </c>
      <c r="C64" s="23">
        <v>303.57</v>
      </c>
      <c r="D64" s="23">
        <v>236.47</v>
      </c>
      <c r="E64" s="23">
        <v>95.07</v>
      </c>
      <c r="F64" s="23">
        <v>359.59</v>
      </c>
      <c r="G64" s="23">
        <v>225.72</v>
      </c>
      <c r="H64" s="23">
        <v>8.8</v>
      </c>
      <c r="I64" s="23">
        <v>17.08</v>
      </c>
    </row>
    <row r="65" spans="1:9" ht="12.75">
      <c r="A65" s="29" t="s">
        <v>41</v>
      </c>
      <c r="B65" s="23">
        <v>154.42</v>
      </c>
      <c r="C65" s="23">
        <v>351.05</v>
      </c>
      <c r="D65" s="23">
        <v>305.38</v>
      </c>
      <c r="E65" s="23">
        <v>118.88</v>
      </c>
      <c r="F65" s="23">
        <v>369.91</v>
      </c>
      <c r="G65" s="23">
        <v>297.56</v>
      </c>
      <c r="H65" s="23">
        <v>17.95</v>
      </c>
      <c r="I65" s="23">
        <v>24.4</v>
      </c>
    </row>
    <row r="66" spans="1:9" ht="12.75">
      <c r="A66" s="29" t="s">
        <v>41</v>
      </c>
      <c r="B66" s="23">
        <f>SUM(B63:B65)</f>
        <v>397.17999999999995</v>
      </c>
      <c r="C66" s="23">
        <f aca="true" t="shared" si="7" ref="C66:I66">SUM(C63:C65)</f>
        <v>929.79</v>
      </c>
      <c r="D66" s="23">
        <f t="shared" si="7"/>
        <v>729.51</v>
      </c>
      <c r="E66" s="23">
        <f t="shared" si="7"/>
        <v>309.76</v>
      </c>
      <c r="F66" s="23">
        <f t="shared" si="7"/>
        <v>1062.49</v>
      </c>
      <c r="G66" s="23">
        <f t="shared" si="7"/>
        <v>698.63</v>
      </c>
      <c r="H66" s="23">
        <f t="shared" si="7"/>
        <v>37.95</v>
      </c>
      <c r="I66" s="23">
        <f t="shared" si="7"/>
        <v>58.13999999999999</v>
      </c>
    </row>
    <row r="67" spans="1:9" ht="12.75">
      <c r="A67" s="29"/>
      <c r="B67" s="23">
        <f>+B54+B58+B62+B66</f>
        <v>1651.0700000000002</v>
      </c>
      <c r="C67" s="23">
        <f aca="true" t="shared" si="8" ref="C67:I67">+C54+C58+C62+C66</f>
        <v>3573.43</v>
      </c>
      <c r="D67" s="23">
        <f t="shared" si="8"/>
        <v>2808.74</v>
      </c>
      <c r="E67" s="23">
        <f t="shared" si="8"/>
        <v>1329.4499999999998</v>
      </c>
      <c r="F67" s="23">
        <f t="shared" si="8"/>
        <v>4097.84</v>
      </c>
      <c r="G67" s="23">
        <f t="shared" si="8"/>
        <v>2669.0099999999998</v>
      </c>
      <c r="H67" s="23">
        <f t="shared" si="8"/>
        <v>140.37</v>
      </c>
      <c r="I67" s="23">
        <f t="shared" si="8"/>
        <v>201.87</v>
      </c>
    </row>
    <row r="68" spans="1:9" ht="12.75">
      <c r="A68" s="28">
        <v>2005</v>
      </c>
      <c r="B68" s="22">
        <f>SUM(B69:B83)</f>
        <v>2801.45</v>
      </c>
      <c r="C68" s="22">
        <f aca="true" t="shared" si="9" ref="C68:I68">SUM(C69:C83)</f>
        <v>7658.650000000001</v>
      </c>
      <c r="D68" s="22">
        <f t="shared" si="9"/>
        <v>6340.15</v>
      </c>
      <c r="E68" s="22">
        <f t="shared" si="9"/>
        <v>1951.23</v>
      </c>
      <c r="F68" s="22">
        <f t="shared" si="9"/>
        <v>8639</v>
      </c>
      <c r="G68" s="22">
        <f t="shared" si="9"/>
        <v>6311.679999999999</v>
      </c>
      <c r="H68" s="22">
        <f t="shared" si="9"/>
        <v>235.87</v>
      </c>
      <c r="I68" s="22">
        <f t="shared" si="9"/>
        <v>408.64000000000004</v>
      </c>
    </row>
    <row r="69" spans="1:9" ht="12.75">
      <c r="A69" s="29" t="s">
        <v>43</v>
      </c>
      <c r="B69" s="23">
        <v>130.56</v>
      </c>
      <c r="C69" s="23">
        <v>330.08</v>
      </c>
      <c r="D69" s="23">
        <v>279.31</v>
      </c>
      <c r="E69" s="23">
        <v>102.16</v>
      </c>
      <c r="F69" s="23">
        <v>365.45</v>
      </c>
      <c r="G69" s="23">
        <v>275.81</v>
      </c>
      <c r="H69" s="23">
        <v>10.66</v>
      </c>
      <c r="I69" s="23">
        <v>18.21</v>
      </c>
    </row>
    <row r="70" spans="1:9" ht="12.75">
      <c r="A70" s="29" t="s">
        <v>42</v>
      </c>
      <c r="B70" s="23">
        <v>119.12</v>
      </c>
      <c r="C70" s="23">
        <v>303.39</v>
      </c>
      <c r="D70" s="23">
        <v>233.24</v>
      </c>
      <c r="E70" s="23">
        <v>81.25</v>
      </c>
      <c r="F70" s="23">
        <v>340.24</v>
      </c>
      <c r="G70" s="23">
        <v>228.63</v>
      </c>
      <c r="H70" s="23">
        <v>8.73</v>
      </c>
      <c r="I70" s="23">
        <v>17.86</v>
      </c>
    </row>
    <row r="71" spans="1:9" ht="12.75">
      <c r="A71" s="29" t="s">
        <v>44</v>
      </c>
      <c r="B71" s="23">
        <v>130.95</v>
      </c>
      <c r="C71" s="23">
        <v>354.26</v>
      </c>
      <c r="D71" s="23">
        <v>296.49</v>
      </c>
      <c r="E71" s="23">
        <v>81.09</v>
      </c>
      <c r="F71" s="23">
        <v>391.51</v>
      </c>
      <c r="G71" s="23">
        <v>290.72</v>
      </c>
      <c r="H71" s="23">
        <v>16.5</v>
      </c>
      <c r="I71" s="23">
        <v>27.1</v>
      </c>
    </row>
    <row r="72" spans="1:9" ht="12.75">
      <c r="A72" s="29" t="s">
        <v>44</v>
      </c>
      <c r="B72" s="23">
        <f>SUM(B69:B71)</f>
        <v>380.63</v>
      </c>
      <c r="C72" s="23">
        <f aca="true" t="shared" si="10" ref="C72:I72">SUM(C69:C71)</f>
        <v>987.73</v>
      </c>
      <c r="D72" s="23">
        <f t="shared" si="10"/>
        <v>809.04</v>
      </c>
      <c r="E72" s="23">
        <f t="shared" si="10"/>
        <v>264.5</v>
      </c>
      <c r="F72" s="23">
        <f t="shared" si="10"/>
        <v>1097.2</v>
      </c>
      <c r="G72" s="23">
        <f t="shared" si="10"/>
        <v>795.1600000000001</v>
      </c>
      <c r="H72" s="23">
        <f t="shared" si="10"/>
        <v>35.89</v>
      </c>
      <c r="I72" s="23">
        <f t="shared" si="10"/>
        <v>63.17</v>
      </c>
    </row>
    <row r="73" spans="1:9" ht="12.75">
      <c r="A73" s="29" t="s">
        <v>45</v>
      </c>
      <c r="B73" s="23">
        <v>119.58</v>
      </c>
      <c r="C73" s="23">
        <v>339.49</v>
      </c>
      <c r="D73" s="23">
        <v>311.15</v>
      </c>
      <c r="E73" s="23">
        <v>79.24</v>
      </c>
      <c r="F73" s="23">
        <v>406.69</v>
      </c>
      <c r="G73" s="23">
        <v>312.15</v>
      </c>
      <c r="H73" s="23">
        <v>11.13</v>
      </c>
      <c r="I73" s="23">
        <v>20.02</v>
      </c>
    </row>
    <row r="74" spans="1:9" ht="12.75">
      <c r="A74" s="29" t="s">
        <v>12</v>
      </c>
      <c r="B74" s="23">
        <v>121.67</v>
      </c>
      <c r="C74" s="23">
        <v>315.14</v>
      </c>
      <c r="D74" s="23">
        <v>302.39</v>
      </c>
      <c r="E74" s="23">
        <v>84.7</v>
      </c>
      <c r="F74" s="23">
        <v>399.66</v>
      </c>
      <c r="G74" s="23">
        <v>296.07</v>
      </c>
      <c r="H74" s="23">
        <v>11.54</v>
      </c>
      <c r="I74" s="23">
        <v>17.41</v>
      </c>
    </row>
    <row r="75" spans="1:9" ht="12.75">
      <c r="A75" s="29" t="s">
        <v>6</v>
      </c>
      <c r="B75" s="23">
        <v>131.04</v>
      </c>
      <c r="C75" s="23">
        <v>356.6</v>
      </c>
      <c r="D75" s="23">
        <v>331.15</v>
      </c>
      <c r="E75" s="23">
        <v>92.11</v>
      </c>
      <c r="F75" s="23">
        <v>449.48</v>
      </c>
      <c r="G75" s="23">
        <v>333.31</v>
      </c>
      <c r="H75" s="23">
        <v>13.4</v>
      </c>
      <c r="I75" s="23">
        <v>25.78</v>
      </c>
    </row>
    <row r="76" spans="1:9" ht="12.75">
      <c r="A76" s="29" t="s">
        <v>6</v>
      </c>
      <c r="B76" s="23">
        <f>SUM(B73:B75)</f>
        <v>372.28999999999996</v>
      </c>
      <c r="C76" s="23">
        <f aca="true" t="shared" si="11" ref="C76:I76">SUM(C73:C75)</f>
        <v>1011.23</v>
      </c>
      <c r="D76" s="23">
        <f t="shared" si="11"/>
        <v>944.6899999999999</v>
      </c>
      <c r="E76" s="23">
        <f t="shared" si="11"/>
        <v>256.05</v>
      </c>
      <c r="F76" s="23">
        <f t="shared" si="11"/>
        <v>1255.83</v>
      </c>
      <c r="G76" s="23">
        <f t="shared" si="11"/>
        <v>941.53</v>
      </c>
      <c r="H76" s="23">
        <f t="shared" si="11"/>
        <v>36.07</v>
      </c>
      <c r="I76" s="23">
        <f t="shared" si="11"/>
        <v>63.21</v>
      </c>
    </row>
    <row r="77" spans="1:9" ht="12.75">
      <c r="A77" s="29" t="s">
        <v>13</v>
      </c>
      <c r="B77" s="23">
        <v>127.25</v>
      </c>
      <c r="C77" s="23">
        <v>351.07</v>
      </c>
      <c r="D77" s="23">
        <v>319.26</v>
      </c>
      <c r="E77" s="23">
        <v>91.31</v>
      </c>
      <c r="F77" s="23">
        <v>430.37</v>
      </c>
      <c r="G77" s="23">
        <v>302.83</v>
      </c>
      <c r="H77" s="23">
        <v>8.78</v>
      </c>
      <c r="I77" s="23">
        <v>15.85</v>
      </c>
    </row>
    <row r="78" spans="1:9" ht="12.75">
      <c r="A78" s="29" t="s">
        <v>46</v>
      </c>
      <c r="B78" s="23">
        <v>147.15</v>
      </c>
      <c r="C78" s="23">
        <v>424.83</v>
      </c>
      <c r="D78" s="23">
        <v>307.09</v>
      </c>
      <c r="E78" s="23">
        <v>103.25</v>
      </c>
      <c r="F78" s="23">
        <v>448.41</v>
      </c>
      <c r="G78" s="23">
        <v>312.6</v>
      </c>
      <c r="H78" s="23">
        <v>11.17</v>
      </c>
      <c r="I78" s="23">
        <v>17.41</v>
      </c>
    </row>
    <row r="79" spans="1:9" ht="12.75">
      <c r="A79" s="29" t="s">
        <v>7</v>
      </c>
      <c r="B79" s="23">
        <v>141.31</v>
      </c>
      <c r="C79" s="23">
        <v>393.1</v>
      </c>
      <c r="D79" s="23">
        <v>306.43</v>
      </c>
      <c r="E79" s="23">
        <v>97.38</v>
      </c>
      <c r="F79" s="23">
        <v>407.59</v>
      </c>
      <c r="G79" s="23">
        <v>306.67</v>
      </c>
      <c r="H79" s="23">
        <v>9.18</v>
      </c>
      <c r="I79" s="23">
        <v>17.8</v>
      </c>
    </row>
    <row r="80" spans="1:9" ht="12.75">
      <c r="A80" s="29" t="s">
        <v>7</v>
      </c>
      <c r="B80" s="23">
        <f>SUM(B77:B79)</f>
        <v>415.71</v>
      </c>
      <c r="C80" s="23">
        <f aca="true" t="shared" si="12" ref="C80:I80">SUM(C77:C79)</f>
        <v>1169</v>
      </c>
      <c r="D80" s="23">
        <f t="shared" si="12"/>
        <v>932.78</v>
      </c>
      <c r="E80" s="23">
        <f t="shared" si="12"/>
        <v>291.94</v>
      </c>
      <c r="F80" s="23">
        <f t="shared" si="12"/>
        <v>1286.37</v>
      </c>
      <c r="G80" s="23">
        <f t="shared" si="12"/>
        <v>922.1000000000001</v>
      </c>
      <c r="H80" s="23">
        <f t="shared" si="12"/>
        <v>29.13</v>
      </c>
      <c r="I80" s="23">
        <f t="shared" si="12"/>
        <v>51.06</v>
      </c>
    </row>
    <row r="81" spans="1:9" ht="12.75">
      <c r="A81" s="29" t="s">
        <v>35</v>
      </c>
      <c r="B81" s="23">
        <v>125</v>
      </c>
      <c r="C81" s="23">
        <v>406.67</v>
      </c>
      <c r="D81" s="23">
        <v>249.99</v>
      </c>
      <c r="E81" s="23">
        <v>98.11</v>
      </c>
      <c r="F81" s="23">
        <v>402.36</v>
      </c>
      <c r="G81" s="23">
        <v>248.23</v>
      </c>
      <c r="H81" s="23">
        <v>7.52</v>
      </c>
      <c r="I81" s="23">
        <v>15.7</v>
      </c>
    </row>
    <row r="82" spans="1:9" ht="12.75">
      <c r="A82" s="29" t="s">
        <v>40</v>
      </c>
      <c r="B82" s="23">
        <v>150.39</v>
      </c>
      <c r="C82" s="23">
        <v>474.02</v>
      </c>
      <c r="D82" s="23">
        <v>332.95</v>
      </c>
      <c r="E82" s="23">
        <v>108.66</v>
      </c>
      <c r="F82" s="23">
        <v>495.76</v>
      </c>
      <c r="G82" s="23">
        <v>348.36</v>
      </c>
      <c r="H82" s="23">
        <v>10.06</v>
      </c>
      <c r="I82" s="23">
        <v>16.74</v>
      </c>
    </row>
    <row r="83" spans="1:9" ht="12.75">
      <c r="A83" s="29" t="s">
        <v>41</v>
      </c>
      <c r="B83" s="23">
        <v>188.8</v>
      </c>
      <c r="C83" s="23">
        <v>442.04</v>
      </c>
      <c r="D83" s="23">
        <v>384.19</v>
      </c>
      <c r="E83" s="23">
        <v>119.48</v>
      </c>
      <c r="F83" s="23">
        <v>462.08</v>
      </c>
      <c r="G83" s="23">
        <v>397.51</v>
      </c>
      <c r="H83" s="23">
        <v>16.11</v>
      </c>
      <c r="I83" s="23">
        <v>21.32</v>
      </c>
    </row>
    <row r="84" spans="1:9" ht="12.75">
      <c r="A84" s="29" t="s">
        <v>41</v>
      </c>
      <c r="B84" s="23">
        <f>SUM(B81:B83)</f>
        <v>464.19</v>
      </c>
      <c r="C84" s="23">
        <f aca="true" t="shared" si="13" ref="C84:I84">SUM(C81:C83)</f>
        <v>1322.73</v>
      </c>
      <c r="D84" s="23">
        <f t="shared" si="13"/>
        <v>967.1300000000001</v>
      </c>
      <c r="E84" s="23">
        <f t="shared" si="13"/>
        <v>326.25</v>
      </c>
      <c r="F84" s="23">
        <f t="shared" si="13"/>
        <v>1360.2</v>
      </c>
      <c r="G84" s="23">
        <f t="shared" si="13"/>
        <v>994.1</v>
      </c>
      <c r="H84" s="23">
        <f t="shared" si="13"/>
        <v>33.69</v>
      </c>
      <c r="I84" s="23">
        <f t="shared" si="13"/>
        <v>53.76</v>
      </c>
    </row>
    <row r="85" spans="1:9" ht="12.75">
      <c r="A85" s="29"/>
      <c r="B85" s="23">
        <f aca="true" t="shared" si="14" ref="B85:I85">+B72+B76+B80+B84</f>
        <v>1632.82</v>
      </c>
      <c r="C85" s="23">
        <f t="shared" si="14"/>
        <v>4490.6900000000005</v>
      </c>
      <c r="D85" s="23">
        <f t="shared" si="14"/>
        <v>3653.6400000000003</v>
      </c>
      <c r="E85" s="23">
        <f t="shared" si="14"/>
        <v>1138.74</v>
      </c>
      <c r="F85" s="23">
        <f t="shared" si="14"/>
        <v>4999.599999999999</v>
      </c>
      <c r="G85" s="23">
        <f t="shared" si="14"/>
        <v>3652.89</v>
      </c>
      <c r="H85" s="23">
        <f t="shared" si="14"/>
        <v>134.78</v>
      </c>
      <c r="I85" s="23">
        <f t="shared" si="14"/>
        <v>231.2</v>
      </c>
    </row>
    <row r="86" spans="1:9" ht="12.75">
      <c r="A86" s="28">
        <v>2006</v>
      </c>
      <c r="B86" s="22">
        <f>SUM(B87:B101)</f>
        <v>3248.7200000000003</v>
      </c>
      <c r="C86" s="22">
        <f aca="true" t="shared" si="15" ref="C86:I86">SUM(C87:C101)</f>
        <v>8710.839999999998</v>
      </c>
      <c r="D86" s="22">
        <f t="shared" si="15"/>
        <v>9481.130000000001</v>
      </c>
      <c r="E86" s="22">
        <f t="shared" si="15"/>
        <v>2263.25</v>
      </c>
      <c r="F86" s="22">
        <f t="shared" si="15"/>
        <v>9680.500000000002</v>
      </c>
      <c r="G86" s="22">
        <f t="shared" si="15"/>
        <v>9586.649999999998</v>
      </c>
      <c r="H86" s="22">
        <f t="shared" si="15"/>
        <v>241.83</v>
      </c>
      <c r="I86" s="22">
        <f t="shared" si="15"/>
        <v>500.76</v>
      </c>
    </row>
    <row r="87" spans="1:9" ht="12.75">
      <c r="A87" s="29" t="s">
        <v>43</v>
      </c>
      <c r="B87" s="23">
        <v>156.85</v>
      </c>
      <c r="C87" s="23">
        <v>431.9</v>
      </c>
      <c r="D87" s="23">
        <v>393.58</v>
      </c>
      <c r="E87" s="23">
        <v>131.62</v>
      </c>
      <c r="F87" s="23">
        <v>418.69</v>
      </c>
      <c r="G87" s="23">
        <v>393.35</v>
      </c>
      <c r="H87" s="23">
        <v>10.41</v>
      </c>
      <c r="I87" s="23">
        <v>20.26</v>
      </c>
    </row>
    <row r="88" spans="1:9" ht="12.75">
      <c r="A88" s="29" t="s">
        <v>42</v>
      </c>
      <c r="B88" s="23">
        <v>139.74</v>
      </c>
      <c r="C88" s="23">
        <v>368.3</v>
      </c>
      <c r="D88" s="23">
        <v>371.15</v>
      </c>
      <c r="E88" s="23">
        <v>139.98</v>
      </c>
      <c r="F88" s="23">
        <v>363.71</v>
      </c>
      <c r="G88" s="23">
        <v>374.47</v>
      </c>
      <c r="H88" s="23">
        <v>8.94</v>
      </c>
      <c r="I88" s="23">
        <v>17.83</v>
      </c>
    </row>
    <row r="89" spans="1:9" ht="12.75">
      <c r="A89" s="30" t="s">
        <v>44</v>
      </c>
      <c r="B89" s="23">
        <v>151.54</v>
      </c>
      <c r="C89" s="23">
        <v>396.39</v>
      </c>
      <c r="D89" s="23">
        <v>488.43</v>
      </c>
      <c r="E89" s="23">
        <v>98.41</v>
      </c>
      <c r="F89" s="23">
        <v>470.61</v>
      </c>
      <c r="G89" s="23">
        <v>487.99</v>
      </c>
      <c r="H89" s="23">
        <v>12.55</v>
      </c>
      <c r="I89" s="23">
        <v>25.18</v>
      </c>
    </row>
    <row r="90" spans="1:9" ht="12.75">
      <c r="A90" s="30" t="s">
        <v>44</v>
      </c>
      <c r="B90" s="23">
        <f>SUM(B87:B89)</f>
        <v>448.13</v>
      </c>
      <c r="C90" s="23">
        <f aca="true" t="shared" si="16" ref="C90:I90">SUM(C87:C89)</f>
        <v>1196.5900000000001</v>
      </c>
      <c r="D90" s="23">
        <f t="shared" si="16"/>
        <v>1253.16</v>
      </c>
      <c r="E90" s="23">
        <f t="shared" si="16"/>
        <v>370.01</v>
      </c>
      <c r="F90" s="23">
        <f t="shared" si="16"/>
        <v>1253.01</v>
      </c>
      <c r="G90" s="23">
        <f t="shared" si="16"/>
        <v>1255.81</v>
      </c>
      <c r="H90" s="23">
        <f t="shared" si="16"/>
        <v>31.900000000000002</v>
      </c>
      <c r="I90" s="23">
        <f t="shared" si="16"/>
        <v>63.27</v>
      </c>
    </row>
    <row r="91" spans="1:9" ht="12.75">
      <c r="A91" s="30" t="s">
        <v>45</v>
      </c>
      <c r="B91" s="23">
        <v>136.72</v>
      </c>
      <c r="C91" s="23">
        <v>320.91</v>
      </c>
      <c r="D91" s="23">
        <v>434.11</v>
      </c>
      <c r="E91" s="23">
        <v>87.65</v>
      </c>
      <c r="F91" s="23">
        <v>354.76</v>
      </c>
      <c r="G91" s="23">
        <v>441.9</v>
      </c>
      <c r="H91" s="23">
        <v>10.29</v>
      </c>
      <c r="I91" s="23">
        <v>18.61</v>
      </c>
    </row>
    <row r="92" spans="1:9" ht="12.75">
      <c r="A92" s="30" t="s">
        <v>12</v>
      </c>
      <c r="B92" s="23">
        <v>163.23</v>
      </c>
      <c r="C92" s="23">
        <v>428.79</v>
      </c>
      <c r="D92" s="23">
        <v>501.36</v>
      </c>
      <c r="E92" s="23">
        <v>113.69</v>
      </c>
      <c r="F92" s="23">
        <v>464.13</v>
      </c>
      <c r="G92" s="23">
        <v>516.95</v>
      </c>
      <c r="H92" s="23">
        <v>12.29</v>
      </c>
      <c r="I92" s="23">
        <v>25.83</v>
      </c>
    </row>
    <row r="93" spans="1:9" ht="12.75">
      <c r="A93" s="30" t="s">
        <v>6</v>
      </c>
      <c r="B93" s="23">
        <v>159.24</v>
      </c>
      <c r="C93" s="23">
        <v>463.28</v>
      </c>
      <c r="D93" s="23">
        <v>464.17</v>
      </c>
      <c r="E93" s="23">
        <v>98.89</v>
      </c>
      <c r="F93" s="23">
        <v>479.07</v>
      </c>
      <c r="G93" s="23">
        <v>488.66</v>
      </c>
      <c r="H93" s="23">
        <v>9.74</v>
      </c>
      <c r="I93" s="23">
        <v>20.7</v>
      </c>
    </row>
    <row r="94" spans="1:9" ht="12.75">
      <c r="A94" s="30" t="s">
        <v>6</v>
      </c>
      <c r="B94" s="23">
        <f>SUM(B91:B93)</f>
        <v>459.19</v>
      </c>
      <c r="C94" s="23">
        <f aca="true" t="shared" si="17" ref="C94:I94">SUM(C91:C93)</f>
        <v>1212.98</v>
      </c>
      <c r="D94" s="23">
        <f t="shared" si="17"/>
        <v>1399.64</v>
      </c>
      <c r="E94" s="23">
        <f t="shared" si="17"/>
        <v>300.23</v>
      </c>
      <c r="F94" s="23">
        <f t="shared" si="17"/>
        <v>1297.96</v>
      </c>
      <c r="G94" s="23">
        <f t="shared" si="17"/>
        <v>1447.51</v>
      </c>
      <c r="H94" s="23">
        <f t="shared" si="17"/>
        <v>32.32</v>
      </c>
      <c r="I94" s="23">
        <f t="shared" si="17"/>
        <v>65.14</v>
      </c>
    </row>
    <row r="95" spans="1:9" ht="12.75">
      <c r="A95" s="30" t="s">
        <v>13</v>
      </c>
      <c r="B95" s="23">
        <v>156.67</v>
      </c>
      <c r="C95" s="23">
        <v>409.69</v>
      </c>
      <c r="D95" s="23">
        <v>476.49</v>
      </c>
      <c r="E95" s="23">
        <v>102.22</v>
      </c>
      <c r="F95" s="23">
        <v>479.77</v>
      </c>
      <c r="G95" s="23">
        <v>473.29</v>
      </c>
      <c r="H95" s="23">
        <v>12.26</v>
      </c>
      <c r="I95" s="23">
        <v>23.87</v>
      </c>
    </row>
    <row r="96" spans="1:9" ht="12.75">
      <c r="A96" s="29" t="s">
        <v>46</v>
      </c>
      <c r="B96" s="23">
        <v>180.41</v>
      </c>
      <c r="C96" s="23">
        <v>406.8</v>
      </c>
      <c r="D96" s="23">
        <v>520.95</v>
      </c>
      <c r="E96" s="23">
        <v>108.83</v>
      </c>
      <c r="F96" s="23">
        <v>515.46</v>
      </c>
      <c r="G96" s="23">
        <v>523.28</v>
      </c>
      <c r="H96" s="23">
        <v>16.34</v>
      </c>
      <c r="I96" s="23">
        <v>26.93</v>
      </c>
    </row>
    <row r="97" spans="1:9" ht="12.75">
      <c r="A97" s="29" t="s">
        <v>7</v>
      </c>
      <c r="B97" s="23">
        <v>151.19</v>
      </c>
      <c r="C97" s="23">
        <v>405.79</v>
      </c>
      <c r="D97" s="23">
        <v>509.04</v>
      </c>
      <c r="E97" s="23">
        <v>98.17</v>
      </c>
      <c r="F97" s="23">
        <v>514.91</v>
      </c>
      <c r="G97" s="23">
        <v>511.01</v>
      </c>
      <c r="H97" s="23">
        <v>11.77</v>
      </c>
      <c r="I97" s="23">
        <v>28.18</v>
      </c>
    </row>
    <row r="98" spans="1:9" ht="12.75">
      <c r="A98" s="29" t="s">
        <v>7</v>
      </c>
      <c r="B98" s="23">
        <f>SUM(B95:B97)</f>
        <v>488.27</v>
      </c>
      <c r="C98" s="23">
        <f aca="true" t="shared" si="18" ref="C98:I98">SUM(C95:C97)</f>
        <v>1222.28</v>
      </c>
      <c r="D98" s="23">
        <f t="shared" si="18"/>
        <v>1506.48</v>
      </c>
      <c r="E98" s="23">
        <f t="shared" si="18"/>
        <v>309.22</v>
      </c>
      <c r="F98" s="23">
        <f t="shared" si="18"/>
        <v>1510.1399999999999</v>
      </c>
      <c r="G98" s="23">
        <f t="shared" si="18"/>
        <v>1507.58</v>
      </c>
      <c r="H98" s="23">
        <f t="shared" si="18"/>
        <v>40.370000000000005</v>
      </c>
      <c r="I98" s="23">
        <f t="shared" si="18"/>
        <v>78.97999999999999</v>
      </c>
    </row>
    <row r="99" spans="1:9" ht="12.75">
      <c r="A99" s="29" t="s">
        <v>39</v>
      </c>
      <c r="B99" s="23">
        <v>143.15</v>
      </c>
      <c r="C99" s="23">
        <v>490.37</v>
      </c>
      <c r="D99" s="23">
        <v>447.69</v>
      </c>
      <c r="E99" s="23">
        <v>100.2</v>
      </c>
      <c r="F99" s="23">
        <v>505.77</v>
      </c>
      <c r="G99" s="23">
        <v>442.47</v>
      </c>
      <c r="H99" s="23">
        <v>9.26</v>
      </c>
      <c r="I99" s="23">
        <v>27.67</v>
      </c>
    </row>
    <row r="100" spans="1:9" ht="12.75">
      <c r="A100" s="29" t="s">
        <v>40</v>
      </c>
      <c r="B100" s="23">
        <v>139.13</v>
      </c>
      <c r="C100" s="23">
        <v>475.45</v>
      </c>
      <c r="D100" s="23">
        <v>359.68</v>
      </c>
      <c r="E100" s="23">
        <v>101.6</v>
      </c>
      <c r="F100" s="23">
        <v>516.25</v>
      </c>
      <c r="G100" s="23">
        <v>360.4</v>
      </c>
      <c r="H100" s="23">
        <v>11.9</v>
      </c>
      <c r="I100" s="23">
        <v>28.59</v>
      </c>
    </row>
    <row r="101" spans="1:9" ht="12.75">
      <c r="A101" s="29" t="s">
        <v>41</v>
      </c>
      <c r="B101" s="23">
        <v>175.26</v>
      </c>
      <c r="C101" s="23">
        <v>481.32</v>
      </c>
      <c r="D101" s="23">
        <v>355.2</v>
      </c>
      <c r="E101" s="23">
        <v>102.53</v>
      </c>
      <c r="F101" s="23">
        <v>536.26</v>
      </c>
      <c r="G101" s="23">
        <v>361.98</v>
      </c>
      <c r="H101" s="23">
        <v>11.49</v>
      </c>
      <c r="I101" s="23">
        <v>29.72</v>
      </c>
    </row>
    <row r="102" spans="1:9" ht="12.75">
      <c r="A102" s="29" t="s">
        <v>41</v>
      </c>
      <c r="B102" s="23">
        <f>SUM(B99:B101)</f>
        <v>457.53999999999996</v>
      </c>
      <c r="C102" s="23">
        <f aca="true" t="shared" si="19" ref="C102:I102">SUM(C99:C101)</f>
        <v>1447.1399999999999</v>
      </c>
      <c r="D102" s="23">
        <f t="shared" si="19"/>
        <v>1162.57</v>
      </c>
      <c r="E102" s="23">
        <f t="shared" si="19"/>
        <v>304.33000000000004</v>
      </c>
      <c r="F102" s="23">
        <f t="shared" si="19"/>
        <v>1558.28</v>
      </c>
      <c r="G102" s="23">
        <f t="shared" si="19"/>
        <v>1164.85</v>
      </c>
      <c r="H102" s="23">
        <f t="shared" si="19"/>
        <v>32.65</v>
      </c>
      <c r="I102" s="23">
        <f t="shared" si="19"/>
        <v>85.98</v>
      </c>
    </row>
    <row r="103" spans="1:9" ht="12.75">
      <c r="A103" s="29"/>
      <c r="B103" s="23">
        <f>+B90+B94+B98+B102</f>
        <v>1853.1299999999999</v>
      </c>
      <c r="C103" s="23">
        <f aca="true" t="shared" si="20" ref="C103:I103">+C90+C94+C98+C102</f>
        <v>5078.99</v>
      </c>
      <c r="D103" s="23">
        <f t="shared" si="20"/>
        <v>5321.85</v>
      </c>
      <c r="E103" s="23">
        <f t="shared" si="20"/>
        <v>1283.79</v>
      </c>
      <c r="F103" s="23">
        <f t="shared" si="20"/>
        <v>5619.39</v>
      </c>
      <c r="G103" s="23">
        <f t="shared" si="20"/>
        <v>5375.75</v>
      </c>
      <c r="H103" s="23">
        <f t="shared" si="20"/>
        <v>137.24</v>
      </c>
      <c r="I103" s="23">
        <f t="shared" si="20"/>
        <v>293.37</v>
      </c>
    </row>
    <row r="104" spans="1:9" ht="12.75">
      <c r="A104" s="28">
        <v>2007</v>
      </c>
      <c r="B104" s="22">
        <f>SUM(B105:B116)</f>
        <v>2020.9566</v>
      </c>
      <c r="C104" s="22">
        <f aca="true" t="shared" si="21" ref="C104:I104">SUM(C105:C116)</f>
        <v>6360.5116</v>
      </c>
      <c r="D104" s="22">
        <f t="shared" si="21"/>
        <v>3828.659600000001</v>
      </c>
      <c r="E104" s="22">
        <f t="shared" si="21"/>
        <v>1395.009</v>
      </c>
      <c r="F104" s="22">
        <f t="shared" si="21"/>
        <v>6783.566000000001</v>
      </c>
      <c r="G104" s="22">
        <f t="shared" si="21"/>
        <v>3849.068</v>
      </c>
      <c r="H104" s="22">
        <f t="shared" si="21"/>
        <v>144.35999999999999</v>
      </c>
      <c r="I104" s="22">
        <f t="shared" si="21"/>
        <v>337.44</v>
      </c>
    </row>
    <row r="105" spans="1:9" ht="12.75">
      <c r="A105" s="29" t="s">
        <v>43</v>
      </c>
      <c r="B105" s="23">
        <v>185.88</v>
      </c>
      <c r="C105" s="23">
        <v>623.71</v>
      </c>
      <c r="D105" s="24">
        <v>333.21</v>
      </c>
      <c r="E105" s="23">
        <v>133.29</v>
      </c>
      <c r="F105" s="23">
        <v>633.34</v>
      </c>
      <c r="G105" s="24">
        <v>336.21</v>
      </c>
      <c r="H105" s="23">
        <v>13.19</v>
      </c>
      <c r="I105" s="23">
        <v>27.7</v>
      </c>
    </row>
    <row r="106" spans="1:9" ht="12.75">
      <c r="A106" s="29" t="s">
        <v>42</v>
      </c>
      <c r="B106" s="23">
        <v>148.379</v>
      </c>
      <c r="C106" s="23">
        <v>441.704</v>
      </c>
      <c r="D106" s="23">
        <v>327.142</v>
      </c>
      <c r="E106" s="23">
        <v>104.119</v>
      </c>
      <c r="F106" s="23">
        <v>497.047</v>
      </c>
      <c r="G106" s="23">
        <v>328.026</v>
      </c>
      <c r="H106" s="23">
        <v>12.6</v>
      </c>
      <c r="I106" s="23">
        <v>27.1</v>
      </c>
    </row>
    <row r="107" spans="1:9" ht="12.75">
      <c r="A107" s="29" t="s">
        <v>44</v>
      </c>
      <c r="B107" s="23">
        <v>154.61</v>
      </c>
      <c r="C107" s="23">
        <v>483.21</v>
      </c>
      <c r="D107" s="23">
        <v>378.95</v>
      </c>
      <c r="E107" s="23">
        <v>105.69</v>
      </c>
      <c r="F107" s="23">
        <v>524.98</v>
      </c>
      <c r="G107" s="23">
        <v>368.22</v>
      </c>
      <c r="H107" s="23">
        <v>10.84</v>
      </c>
      <c r="I107" s="23">
        <v>33.06</v>
      </c>
    </row>
    <row r="108" spans="1:9" ht="12.75">
      <c r="A108" s="29" t="s">
        <v>45</v>
      </c>
      <c r="B108" s="23">
        <v>157.26</v>
      </c>
      <c r="C108" s="23">
        <v>489.55</v>
      </c>
      <c r="D108" s="23">
        <v>343.14</v>
      </c>
      <c r="E108" s="23">
        <v>94.41</v>
      </c>
      <c r="F108" s="23">
        <v>505.16</v>
      </c>
      <c r="G108" s="23">
        <v>348.65</v>
      </c>
      <c r="H108" s="23">
        <v>10.26</v>
      </c>
      <c r="I108" s="23">
        <v>27.53</v>
      </c>
    </row>
    <row r="109" spans="1:9" ht="12.75">
      <c r="A109" s="29" t="s">
        <v>12</v>
      </c>
      <c r="B109" s="23">
        <v>153.95</v>
      </c>
      <c r="C109" s="23">
        <v>516.41</v>
      </c>
      <c r="D109" s="23">
        <v>365.79</v>
      </c>
      <c r="E109" s="23">
        <v>105.73</v>
      </c>
      <c r="F109" s="23">
        <v>586.41</v>
      </c>
      <c r="G109" s="23">
        <v>371.09</v>
      </c>
      <c r="H109" s="23">
        <v>11.86</v>
      </c>
      <c r="I109" s="23">
        <v>34.01</v>
      </c>
    </row>
    <row r="110" spans="1:9" ht="12.75">
      <c r="A110" s="30" t="s">
        <v>6</v>
      </c>
      <c r="B110" s="23">
        <v>166.53</v>
      </c>
      <c r="C110" s="23">
        <v>521.73</v>
      </c>
      <c r="D110" s="23">
        <v>331.61</v>
      </c>
      <c r="E110" s="23">
        <v>112.24</v>
      </c>
      <c r="F110" s="23">
        <v>556.14</v>
      </c>
      <c r="G110" s="23">
        <v>325.18</v>
      </c>
      <c r="H110" s="23">
        <v>10.88</v>
      </c>
      <c r="I110" s="23">
        <v>28.14</v>
      </c>
    </row>
    <row r="111" spans="1:9" ht="12.75">
      <c r="A111" s="30" t="s">
        <v>13</v>
      </c>
      <c r="B111" s="23">
        <v>175.8676</v>
      </c>
      <c r="C111" s="23">
        <v>519.5176</v>
      </c>
      <c r="D111" s="23">
        <v>357.7876</v>
      </c>
      <c r="E111" s="23">
        <v>129.17</v>
      </c>
      <c r="F111" s="23">
        <v>567.579</v>
      </c>
      <c r="G111" s="23">
        <v>356.552</v>
      </c>
      <c r="H111" s="23">
        <v>11.85</v>
      </c>
      <c r="I111" s="23">
        <v>25.35</v>
      </c>
    </row>
    <row r="112" spans="1:9" ht="12.75">
      <c r="A112" s="29" t="s">
        <v>46</v>
      </c>
      <c r="B112" s="23">
        <v>174.97</v>
      </c>
      <c r="C112" s="23">
        <v>572.5</v>
      </c>
      <c r="D112" s="23">
        <v>307.11</v>
      </c>
      <c r="E112" s="23">
        <v>115.16</v>
      </c>
      <c r="F112" s="23">
        <v>592.34</v>
      </c>
      <c r="G112" s="23">
        <v>314.17</v>
      </c>
      <c r="H112" s="23">
        <v>12.05</v>
      </c>
      <c r="I112" s="25">
        <v>23.82</v>
      </c>
    </row>
    <row r="113" spans="1:9" ht="12.75">
      <c r="A113" s="29" t="s">
        <v>7</v>
      </c>
      <c r="B113" s="26">
        <v>146.53</v>
      </c>
      <c r="C113" s="23">
        <v>561.21</v>
      </c>
      <c r="D113" s="23">
        <v>229.25</v>
      </c>
      <c r="E113" s="23">
        <v>112.94</v>
      </c>
      <c r="F113" s="23">
        <v>571.56</v>
      </c>
      <c r="G113" s="23">
        <v>229.36</v>
      </c>
      <c r="H113" s="23">
        <v>11.71</v>
      </c>
      <c r="I113" s="23">
        <v>25.24</v>
      </c>
    </row>
    <row r="114" spans="1:9" ht="12.75">
      <c r="A114" s="29" t="s">
        <v>39</v>
      </c>
      <c r="B114" s="26">
        <v>189.05</v>
      </c>
      <c r="C114" s="23">
        <v>573.32</v>
      </c>
      <c r="D114" s="23">
        <v>292.69</v>
      </c>
      <c r="E114" s="23">
        <v>133.09</v>
      </c>
      <c r="F114" s="23">
        <v>604.85</v>
      </c>
      <c r="G114" s="23">
        <v>297.18</v>
      </c>
      <c r="H114" s="23">
        <v>12.87</v>
      </c>
      <c r="I114" s="23">
        <v>26.92</v>
      </c>
    </row>
    <row r="115" spans="1:9" ht="12.75">
      <c r="A115" s="29" t="s">
        <v>40</v>
      </c>
      <c r="B115" s="23">
        <v>183.28</v>
      </c>
      <c r="C115" s="23">
        <v>565.72</v>
      </c>
      <c r="D115" s="23">
        <v>302.51</v>
      </c>
      <c r="E115" s="23">
        <v>134.76</v>
      </c>
      <c r="F115" s="23">
        <v>588.22</v>
      </c>
      <c r="G115" s="23">
        <v>310.17</v>
      </c>
      <c r="H115" s="23">
        <v>11.5</v>
      </c>
      <c r="I115" s="25">
        <v>26.2</v>
      </c>
    </row>
    <row r="116" spans="1:9" ht="12.75">
      <c r="A116" s="29" t="s">
        <v>41</v>
      </c>
      <c r="B116" s="23">
        <v>184.65</v>
      </c>
      <c r="C116" s="23">
        <v>491.93</v>
      </c>
      <c r="D116" s="23">
        <v>259.47</v>
      </c>
      <c r="E116" s="23">
        <v>114.41</v>
      </c>
      <c r="F116" s="23">
        <v>555.94</v>
      </c>
      <c r="G116" s="23">
        <v>264.26</v>
      </c>
      <c r="H116" s="23">
        <v>14.75</v>
      </c>
      <c r="I116" s="25">
        <v>32.37</v>
      </c>
    </row>
    <row r="117" spans="1:9" ht="12.75">
      <c r="A117" s="29"/>
      <c r="B117" s="23"/>
      <c r="C117" s="23"/>
      <c r="D117" s="23"/>
      <c r="E117" s="23"/>
      <c r="F117" s="23"/>
      <c r="G117" s="23"/>
      <c r="H117" s="23"/>
      <c r="I117" s="25"/>
    </row>
    <row r="118" spans="1:9" ht="12.75">
      <c r="A118" s="28">
        <v>2008</v>
      </c>
      <c r="B118" s="22">
        <f>SUM(B119:B130)</f>
        <v>2135.13</v>
      </c>
      <c r="C118" s="22">
        <f aca="true" t="shared" si="22" ref="C118:I118">SUM(C119:C130)</f>
        <v>6400.0599999999995</v>
      </c>
      <c r="D118" s="22">
        <f t="shared" si="22"/>
        <v>4073.5699999999997</v>
      </c>
      <c r="E118" s="22">
        <f t="shared" si="22"/>
        <v>1449.3499999999997</v>
      </c>
      <c r="F118" s="22">
        <f t="shared" si="22"/>
        <v>7052.370000000001</v>
      </c>
      <c r="G118" s="22">
        <f t="shared" si="22"/>
        <v>4107.41</v>
      </c>
      <c r="H118" s="22">
        <f t="shared" si="22"/>
        <v>163.67000000000002</v>
      </c>
      <c r="I118" s="22">
        <f t="shared" si="22"/>
        <v>355.93</v>
      </c>
    </row>
    <row r="119" spans="1:9" ht="12.75">
      <c r="A119" s="29" t="s">
        <v>43</v>
      </c>
      <c r="B119" s="23">
        <v>187.27</v>
      </c>
      <c r="C119" s="23">
        <v>531</v>
      </c>
      <c r="D119" s="23">
        <v>292.27</v>
      </c>
      <c r="E119" s="23">
        <v>134.14</v>
      </c>
      <c r="F119" s="23">
        <v>580.8</v>
      </c>
      <c r="G119" s="23">
        <v>295.28</v>
      </c>
      <c r="H119" s="23">
        <v>13.92</v>
      </c>
      <c r="I119" s="25">
        <v>27.93</v>
      </c>
    </row>
    <row r="120" spans="1:9" ht="12.75">
      <c r="A120" s="29" t="s">
        <v>42</v>
      </c>
      <c r="B120" s="27">
        <v>189.58</v>
      </c>
      <c r="C120" s="27">
        <v>496.2</v>
      </c>
      <c r="D120" s="27">
        <v>345.12</v>
      </c>
      <c r="E120" s="27">
        <v>124.76</v>
      </c>
      <c r="F120" s="27">
        <v>612.16</v>
      </c>
      <c r="G120" s="27">
        <v>342.51</v>
      </c>
      <c r="H120" s="27">
        <v>15.51</v>
      </c>
      <c r="I120" s="27">
        <v>32.93</v>
      </c>
    </row>
    <row r="121" spans="1:9" ht="12.75">
      <c r="A121" s="29" t="s">
        <v>44</v>
      </c>
      <c r="B121" s="23">
        <v>182.12</v>
      </c>
      <c r="C121" s="23">
        <v>580.7</v>
      </c>
      <c r="D121" s="23">
        <v>323.25</v>
      </c>
      <c r="E121" s="23">
        <v>124.03</v>
      </c>
      <c r="F121" s="23">
        <v>615.79</v>
      </c>
      <c r="G121" s="23">
        <v>327.49</v>
      </c>
      <c r="H121" s="23">
        <v>18.8</v>
      </c>
      <c r="I121" s="25">
        <v>39.76</v>
      </c>
    </row>
    <row r="122" spans="1:9" ht="12.75">
      <c r="A122" s="29" t="s">
        <v>45</v>
      </c>
      <c r="B122" s="23">
        <v>176.16</v>
      </c>
      <c r="C122" s="23">
        <v>482.25</v>
      </c>
      <c r="D122" s="23">
        <v>381.02</v>
      </c>
      <c r="E122" s="23">
        <v>116.3</v>
      </c>
      <c r="F122" s="23">
        <v>613.88</v>
      </c>
      <c r="G122" s="23">
        <v>378.18</v>
      </c>
      <c r="H122" s="23">
        <v>15.89</v>
      </c>
      <c r="I122" s="25">
        <v>32.34</v>
      </c>
    </row>
    <row r="123" spans="1:9" ht="12.75">
      <c r="A123" s="29" t="s">
        <v>12</v>
      </c>
      <c r="B123" s="23">
        <v>164.82</v>
      </c>
      <c r="C123" s="23">
        <v>550.68</v>
      </c>
      <c r="D123" s="23">
        <v>312.13</v>
      </c>
      <c r="E123" s="23">
        <v>111.6</v>
      </c>
      <c r="F123" s="23">
        <v>637.32</v>
      </c>
      <c r="G123" s="23">
        <v>316.14</v>
      </c>
      <c r="H123" s="23">
        <v>12.46</v>
      </c>
      <c r="I123" s="25">
        <v>34.19</v>
      </c>
    </row>
    <row r="124" spans="1:9" ht="12.75">
      <c r="A124" s="30" t="s">
        <v>6</v>
      </c>
      <c r="B124" s="23">
        <v>193.41</v>
      </c>
      <c r="C124" s="23">
        <v>602.72</v>
      </c>
      <c r="D124" s="23">
        <v>346.42</v>
      </c>
      <c r="E124" s="23">
        <v>116.12</v>
      </c>
      <c r="F124" s="23">
        <v>624.46</v>
      </c>
      <c r="G124" s="23">
        <v>344.55</v>
      </c>
      <c r="H124" s="23">
        <v>11.42</v>
      </c>
      <c r="I124" s="25">
        <v>27.34</v>
      </c>
    </row>
    <row r="125" spans="1:9" ht="12.75">
      <c r="A125" s="30" t="s">
        <v>13</v>
      </c>
      <c r="B125" s="23">
        <v>211.57</v>
      </c>
      <c r="C125" s="23">
        <v>594</v>
      </c>
      <c r="D125" s="23">
        <v>396.64</v>
      </c>
      <c r="E125" s="23">
        <v>129.51</v>
      </c>
      <c r="F125" s="23">
        <v>644.71</v>
      </c>
      <c r="G125" s="23">
        <v>399.99</v>
      </c>
      <c r="H125" s="23">
        <v>16.04</v>
      </c>
      <c r="I125" s="25">
        <v>32.33</v>
      </c>
    </row>
    <row r="126" spans="1:9" ht="12.75">
      <c r="A126" s="29" t="s">
        <v>46</v>
      </c>
      <c r="B126" s="23">
        <v>141.99</v>
      </c>
      <c r="C126" s="23">
        <v>450.04</v>
      </c>
      <c r="D126" s="23">
        <v>304.94</v>
      </c>
      <c r="E126" s="23">
        <v>106.86</v>
      </c>
      <c r="F126" s="23">
        <v>501.93</v>
      </c>
      <c r="G126" s="23">
        <v>307.42</v>
      </c>
      <c r="H126" s="23">
        <v>12.5</v>
      </c>
      <c r="I126" s="25">
        <v>29.49</v>
      </c>
    </row>
    <row r="127" spans="1:9" ht="12.75">
      <c r="A127" s="29" t="s">
        <v>38</v>
      </c>
      <c r="B127" s="23">
        <v>179.25</v>
      </c>
      <c r="C127" s="23">
        <v>623.2</v>
      </c>
      <c r="D127" s="23">
        <v>377.18</v>
      </c>
      <c r="E127" s="23">
        <v>129.13</v>
      </c>
      <c r="F127" s="23">
        <v>633.7</v>
      </c>
      <c r="G127" s="23">
        <v>385.86</v>
      </c>
      <c r="H127" s="23">
        <v>10.47</v>
      </c>
      <c r="I127" s="25">
        <v>25.24</v>
      </c>
    </row>
    <row r="128" spans="1:9" ht="12.75">
      <c r="A128" s="29" t="s">
        <v>39</v>
      </c>
      <c r="B128" s="23">
        <v>168.45</v>
      </c>
      <c r="C128" s="23">
        <v>632.18</v>
      </c>
      <c r="D128" s="23">
        <v>342.83</v>
      </c>
      <c r="E128" s="23">
        <v>144.8</v>
      </c>
      <c r="F128" s="23">
        <v>658.34</v>
      </c>
      <c r="G128" s="23">
        <v>347.23</v>
      </c>
      <c r="H128" s="23">
        <v>11.58</v>
      </c>
      <c r="I128" s="25">
        <v>27</v>
      </c>
    </row>
    <row r="129" spans="1:9" ht="12.75">
      <c r="A129" s="29" t="s">
        <v>40</v>
      </c>
      <c r="B129" s="23">
        <v>152.77</v>
      </c>
      <c r="C129" s="23">
        <v>376.86</v>
      </c>
      <c r="D129" s="23">
        <v>312.79</v>
      </c>
      <c r="E129" s="23">
        <v>98.26</v>
      </c>
      <c r="F129" s="23">
        <v>438.44</v>
      </c>
      <c r="G129" s="23">
        <v>316.42</v>
      </c>
      <c r="H129" s="23">
        <v>10.67</v>
      </c>
      <c r="I129" s="25">
        <v>20.9</v>
      </c>
    </row>
    <row r="130" spans="1:9" ht="12.75">
      <c r="A130" s="29" t="s">
        <v>41</v>
      </c>
      <c r="B130" s="23">
        <v>187.74</v>
      </c>
      <c r="C130" s="23">
        <v>480.23</v>
      </c>
      <c r="D130" s="23">
        <v>338.98</v>
      </c>
      <c r="E130" s="23">
        <v>113.84</v>
      </c>
      <c r="F130" s="23">
        <v>490.84</v>
      </c>
      <c r="G130" s="23">
        <v>346.34</v>
      </c>
      <c r="H130" s="23">
        <v>14.41</v>
      </c>
      <c r="I130" s="25">
        <v>26.48</v>
      </c>
    </row>
    <row r="131" spans="1:9" ht="12.75">
      <c r="A131" s="29"/>
      <c r="B131" s="23"/>
      <c r="C131" s="23"/>
      <c r="D131" s="23"/>
      <c r="E131" s="23"/>
      <c r="F131" s="23"/>
      <c r="G131" s="23"/>
      <c r="H131" s="23"/>
      <c r="I131" s="25"/>
    </row>
    <row r="132" spans="1:9" ht="15">
      <c r="A132" s="28" t="s">
        <v>57</v>
      </c>
      <c r="B132" s="22">
        <f>SUM(B133:B144)</f>
        <v>1906.8</v>
      </c>
      <c r="C132" s="22">
        <f aca="true" t="shared" si="23" ref="C132:I132">SUM(C133:C144)</f>
        <v>4418.1</v>
      </c>
      <c r="D132" s="22">
        <f t="shared" si="23"/>
        <v>1670.3399999999997</v>
      </c>
      <c r="E132" s="22">
        <f t="shared" si="23"/>
        <v>1617.9199999999996</v>
      </c>
      <c r="F132" s="22">
        <f t="shared" si="23"/>
        <v>4628.2</v>
      </c>
      <c r="G132" s="22">
        <f t="shared" si="23"/>
        <v>1691.9200000000003</v>
      </c>
      <c r="H132" s="22">
        <f t="shared" si="23"/>
        <v>263.88</v>
      </c>
      <c r="I132" s="22">
        <f t="shared" si="23"/>
        <v>726.91</v>
      </c>
    </row>
    <row r="133" spans="1:9" ht="12.75">
      <c r="A133" s="29" t="s">
        <v>9</v>
      </c>
      <c r="B133" s="23">
        <v>163.84</v>
      </c>
      <c r="C133" s="23">
        <v>428.68</v>
      </c>
      <c r="D133" s="23">
        <v>246.56</v>
      </c>
      <c r="E133" s="23">
        <v>118.4</v>
      </c>
      <c r="F133" s="23">
        <v>526.91</v>
      </c>
      <c r="G133" s="23">
        <v>251.2</v>
      </c>
      <c r="H133" s="23">
        <v>9.91</v>
      </c>
      <c r="I133" s="25">
        <v>18.4</v>
      </c>
    </row>
    <row r="134" spans="1:9" ht="12.75">
      <c r="A134" s="29" t="s">
        <v>10</v>
      </c>
      <c r="B134" s="23">
        <v>145.83</v>
      </c>
      <c r="C134" s="23">
        <v>341.42</v>
      </c>
      <c r="D134" s="23">
        <v>136.95</v>
      </c>
      <c r="E134" s="23">
        <v>111.69</v>
      </c>
      <c r="F134" s="23">
        <v>338.85</v>
      </c>
      <c r="G134" s="23">
        <v>141.31</v>
      </c>
      <c r="H134" s="23">
        <v>15.12</v>
      </c>
      <c r="I134" s="23">
        <v>51.79</v>
      </c>
    </row>
    <row r="135" spans="1:9" ht="12.75">
      <c r="A135" s="29" t="s">
        <v>5</v>
      </c>
      <c r="B135" s="23">
        <v>163.71</v>
      </c>
      <c r="C135" s="23">
        <v>357.14</v>
      </c>
      <c r="D135" s="23">
        <v>97.89</v>
      </c>
      <c r="E135" s="23">
        <v>134.3</v>
      </c>
      <c r="F135" s="23">
        <v>381.26</v>
      </c>
      <c r="G135" s="23">
        <v>99.77</v>
      </c>
      <c r="H135" s="23">
        <v>22.48</v>
      </c>
      <c r="I135" s="23">
        <v>65.29</v>
      </c>
    </row>
    <row r="136" spans="1:9" ht="12.75">
      <c r="A136" s="29" t="s">
        <v>11</v>
      </c>
      <c r="B136" s="23">
        <v>151.31</v>
      </c>
      <c r="C136" s="23">
        <v>340.19</v>
      </c>
      <c r="D136" s="23">
        <v>106.61</v>
      </c>
      <c r="E136" s="23">
        <v>138.49</v>
      </c>
      <c r="F136" s="23">
        <v>345.92</v>
      </c>
      <c r="G136" s="23">
        <v>106.62</v>
      </c>
      <c r="H136" s="23">
        <v>26.37</v>
      </c>
      <c r="I136" s="23">
        <v>62.87</v>
      </c>
    </row>
    <row r="137" spans="1:9" ht="12.75">
      <c r="A137" s="29" t="s">
        <v>12</v>
      </c>
      <c r="B137" s="23">
        <v>151.22</v>
      </c>
      <c r="C137" s="23">
        <v>314.21</v>
      </c>
      <c r="D137" s="23">
        <v>109.01</v>
      </c>
      <c r="E137" s="23">
        <v>127.68</v>
      </c>
      <c r="F137" s="23">
        <v>330.49</v>
      </c>
      <c r="G137" s="23">
        <v>111.34</v>
      </c>
      <c r="H137" s="23">
        <v>21.16</v>
      </c>
      <c r="I137" s="23">
        <v>57.41</v>
      </c>
    </row>
    <row r="138" spans="1:9" ht="12.75">
      <c r="A138" s="30" t="s">
        <v>58</v>
      </c>
      <c r="B138" s="23">
        <v>174.16</v>
      </c>
      <c r="C138" s="23">
        <v>382.33</v>
      </c>
      <c r="D138" s="23">
        <v>111.11</v>
      </c>
      <c r="E138" s="23">
        <v>150.3</v>
      </c>
      <c r="F138" s="23">
        <v>390.9</v>
      </c>
      <c r="G138" s="23">
        <v>113.13</v>
      </c>
      <c r="H138" s="23">
        <v>24.69</v>
      </c>
      <c r="I138" s="23">
        <v>69.87</v>
      </c>
    </row>
    <row r="139" spans="1:9" ht="12.75">
      <c r="A139" s="30" t="s">
        <v>59</v>
      </c>
      <c r="B139" s="23">
        <v>177.54</v>
      </c>
      <c r="C139" s="23">
        <v>396.48</v>
      </c>
      <c r="D139" s="23">
        <v>136.71</v>
      </c>
      <c r="E139" s="23">
        <v>150.17</v>
      </c>
      <c r="F139" s="23">
        <v>453.08</v>
      </c>
      <c r="G139" s="23">
        <v>137.32</v>
      </c>
      <c r="H139" s="23">
        <v>28.26</v>
      </c>
      <c r="I139" s="23">
        <v>74</v>
      </c>
    </row>
    <row r="140" spans="1:9" ht="12.75">
      <c r="A140" s="29" t="s">
        <v>14</v>
      </c>
      <c r="B140" s="23">
        <v>151.37</v>
      </c>
      <c r="C140" s="23">
        <v>341.45</v>
      </c>
      <c r="D140" s="23">
        <v>159.7</v>
      </c>
      <c r="E140" s="23">
        <v>127.89</v>
      </c>
      <c r="F140" s="23">
        <v>347.27</v>
      </c>
      <c r="G140" s="23">
        <v>161.78</v>
      </c>
      <c r="H140" s="23">
        <v>22.57</v>
      </c>
      <c r="I140" s="23">
        <v>64.15</v>
      </c>
    </row>
    <row r="141" spans="1:9" ht="12.75">
      <c r="A141" s="29" t="s">
        <v>60</v>
      </c>
      <c r="B141" s="23">
        <v>148.64</v>
      </c>
      <c r="C141" s="23">
        <v>345.25</v>
      </c>
      <c r="D141" s="23">
        <v>139.05</v>
      </c>
      <c r="E141" s="23">
        <v>132.09</v>
      </c>
      <c r="F141" s="23">
        <v>343.87</v>
      </c>
      <c r="G141" s="23">
        <v>136.62</v>
      </c>
      <c r="H141" s="23">
        <v>24.91</v>
      </c>
      <c r="I141" s="23">
        <v>65.28</v>
      </c>
    </row>
    <row r="142" spans="1:9" ht="12.75">
      <c r="A142" s="29" t="s">
        <v>35</v>
      </c>
      <c r="B142" s="23">
        <v>141.36</v>
      </c>
      <c r="C142" s="23">
        <v>338.33</v>
      </c>
      <c r="D142" s="23">
        <v>112.86</v>
      </c>
      <c r="E142" s="23">
        <v>128.75</v>
      </c>
      <c r="F142" s="23">
        <v>347.4</v>
      </c>
      <c r="G142" s="23">
        <v>114.2</v>
      </c>
      <c r="H142" s="23">
        <v>18.65</v>
      </c>
      <c r="I142" s="23">
        <v>58.71</v>
      </c>
    </row>
    <row r="143" spans="1:9" ht="12.75">
      <c r="A143" s="29" t="s">
        <v>33</v>
      </c>
      <c r="B143" s="23">
        <v>155.26</v>
      </c>
      <c r="C143" s="23">
        <v>389.64</v>
      </c>
      <c r="D143" s="23">
        <v>149.3</v>
      </c>
      <c r="E143" s="23">
        <v>140.35</v>
      </c>
      <c r="F143" s="23">
        <v>392.91</v>
      </c>
      <c r="G143" s="23">
        <v>149.69</v>
      </c>
      <c r="H143" s="23">
        <v>21.7</v>
      </c>
      <c r="I143" s="23">
        <v>62.4</v>
      </c>
    </row>
    <row r="144" spans="1:9" ht="12.75">
      <c r="A144" s="29" t="s">
        <v>8</v>
      </c>
      <c r="B144" s="23">
        <v>182.56</v>
      </c>
      <c r="C144" s="23">
        <v>442.98</v>
      </c>
      <c r="D144" s="23">
        <v>164.59</v>
      </c>
      <c r="E144" s="23">
        <v>157.81</v>
      </c>
      <c r="F144" s="23">
        <v>429.34</v>
      </c>
      <c r="G144" s="23">
        <v>168.94</v>
      </c>
      <c r="H144" s="23">
        <v>28.06</v>
      </c>
      <c r="I144" s="23">
        <v>76.74</v>
      </c>
    </row>
    <row r="145" spans="1:9" ht="12.75">
      <c r="A145" s="29"/>
      <c r="B145" s="34"/>
      <c r="C145" s="34"/>
      <c r="D145" s="34"/>
      <c r="E145" s="34"/>
      <c r="F145" s="34"/>
      <c r="G145" s="34"/>
      <c r="H145" s="34"/>
      <c r="I145" s="34"/>
    </row>
    <row r="146" spans="1:9" ht="12.75">
      <c r="A146" s="28">
        <v>2010</v>
      </c>
      <c r="B146" s="22">
        <f>SUM(B147:B158)</f>
        <v>1885.8200000000002</v>
      </c>
      <c r="C146" s="22">
        <f aca="true" t="shared" si="24" ref="C146:I146">SUM(C147:C158)</f>
        <v>4877.08</v>
      </c>
      <c r="D146" s="22">
        <f t="shared" si="24"/>
        <v>2391.23</v>
      </c>
      <c r="E146" s="22">
        <f t="shared" si="24"/>
        <v>1555.44</v>
      </c>
      <c r="F146" s="22">
        <f t="shared" si="24"/>
        <v>5398.459999999999</v>
      </c>
      <c r="G146" s="22">
        <f t="shared" si="24"/>
        <v>2418.98</v>
      </c>
      <c r="H146" s="22">
        <f t="shared" si="24"/>
        <v>1541.69</v>
      </c>
      <c r="I146" s="22">
        <f t="shared" si="24"/>
        <v>3710.0500000000006</v>
      </c>
    </row>
    <row r="147" spans="1:9" ht="12.75">
      <c r="A147" s="29" t="s">
        <v>9</v>
      </c>
      <c r="B147" s="34">
        <v>153.85</v>
      </c>
      <c r="C147" s="34">
        <v>383.98</v>
      </c>
      <c r="D147" s="34">
        <v>115.7</v>
      </c>
      <c r="E147" s="34">
        <v>141.06</v>
      </c>
      <c r="F147" s="34">
        <v>379.85</v>
      </c>
      <c r="G147" s="34">
        <v>116.7</v>
      </c>
      <c r="H147" s="38">
        <v>122.11</v>
      </c>
      <c r="I147" s="38">
        <v>255.99</v>
      </c>
    </row>
    <row r="148" spans="1:9" ht="12.75">
      <c r="A148" s="29" t="s">
        <v>10</v>
      </c>
      <c r="B148" s="34">
        <v>151.68</v>
      </c>
      <c r="C148" s="34">
        <v>408.15</v>
      </c>
      <c r="D148" s="34">
        <v>130.73</v>
      </c>
      <c r="E148" s="34">
        <v>128.32</v>
      </c>
      <c r="F148" s="34">
        <v>393.31</v>
      </c>
      <c r="G148" s="34">
        <v>133.87</v>
      </c>
      <c r="H148" s="38">
        <v>117.01</v>
      </c>
      <c r="I148" s="38">
        <v>266.21</v>
      </c>
    </row>
    <row r="149" spans="1:9" ht="12.75">
      <c r="A149" s="29" t="s">
        <v>5</v>
      </c>
      <c r="B149" s="34">
        <v>169.76</v>
      </c>
      <c r="C149" s="34">
        <v>437.9</v>
      </c>
      <c r="D149" s="34">
        <v>232.94</v>
      </c>
      <c r="E149" s="34">
        <v>156.3</v>
      </c>
      <c r="F149" s="34">
        <v>439.56</v>
      </c>
      <c r="G149" s="34">
        <v>239.45</v>
      </c>
      <c r="H149" s="38">
        <v>141.78</v>
      </c>
      <c r="I149" s="38">
        <v>353.13</v>
      </c>
    </row>
    <row r="150" spans="1:9" ht="12.75">
      <c r="A150" s="29" t="s">
        <v>11</v>
      </c>
      <c r="B150" s="34">
        <v>146.38</v>
      </c>
      <c r="C150" s="34">
        <v>400.58</v>
      </c>
      <c r="D150" s="34">
        <v>223.32</v>
      </c>
      <c r="E150" s="34">
        <v>133.53</v>
      </c>
      <c r="F150" s="34">
        <v>454.18</v>
      </c>
      <c r="G150" s="34">
        <v>221.29</v>
      </c>
      <c r="H150" s="38">
        <v>119.44</v>
      </c>
      <c r="I150" s="38">
        <v>319.17</v>
      </c>
    </row>
    <row r="151" spans="1:9" ht="12.75">
      <c r="A151" s="29" t="s">
        <v>12</v>
      </c>
      <c r="B151" s="34">
        <v>145.88</v>
      </c>
      <c r="C151" s="34">
        <v>343.11</v>
      </c>
      <c r="D151" s="34">
        <v>182.84</v>
      </c>
      <c r="E151" s="34">
        <v>115.31</v>
      </c>
      <c r="F151" s="34">
        <v>396.89</v>
      </c>
      <c r="G151" s="34">
        <v>184.38</v>
      </c>
      <c r="H151" s="38">
        <v>122.92</v>
      </c>
      <c r="I151" s="38">
        <v>277.23</v>
      </c>
    </row>
    <row r="152" spans="1:9" ht="12.75">
      <c r="A152" s="29" t="s">
        <v>58</v>
      </c>
      <c r="B152" s="34">
        <v>174.45</v>
      </c>
      <c r="C152" s="34">
        <v>407.93</v>
      </c>
      <c r="D152" s="34">
        <v>244.78</v>
      </c>
      <c r="E152" s="34">
        <v>146.2</v>
      </c>
      <c r="F152" s="34">
        <v>553.18</v>
      </c>
      <c r="G152" s="34">
        <v>246.2</v>
      </c>
      <c r="H152" s="38">
        <v>140.3</v>
      </c>
      <c r="I152" s="38">
        <v>317.88</v>
      </c>
    </row>
    <row r="153" spans="1:9" ht="12.75">
      <c r="A153" s="29" t="s">
        <v>59</v>
      </c>
      <c r="B153" s="34">
        <v>158.1</v>
      </c>
      <c r="C153" s="34">
        <v>375.66</v>
      </c>
      <c r="D153" s="34">
        <v>202.55</v>
      </c>
      <c r="E153" s="34">
        <v>114.01</v>
      </c>
      <c r="F153" s="34">
        <v>457.81</v>
      </c>
      <c r="G153" s="34">
        <v>205.53</v>
      </c>
      <c r="H153" s="38">
        <v>130.89</v>
      </c>
      <c r="I153" s="38">
        <v>303.72</v>
      </c>
    </row>
    <row r="154" spans="1:9" ht="12.75">
      <c r="A154" s="29" t="s">
        <v>14</v>
      </c>
      <c r="B154" s="34">
        <v>166.48</v>
      </c>
      <c r="C154" s="34">
        <v>368.11</v>
      </c>
      <c r="D154" s="34">
        <v>199</v>
      </c>
      <c r="E154" s="34">
        <v>129.49</v>
      </c>
      <c r="F154" s="34">
        <v>478.34</v>
      </c>
      <c r="G154" s="34">
        <v>199.96</v>
      </c>
      <c r="H154" s="38">
        <v>142.04</v>
      </c>
      <c r="I154" s="38">
        <v>292.42</v>
      </c>
    </row>
    <row r="155" spans="1:9" ht="12.75">
      <c r="A155" s="29" t="s">
        <v>60</v>
      </c>
      <c r="B155" s="39">
        <v>147.86</v>
      </c>
      <c r="C155" s="34">
        <v>422.83</v>
      </c>
      <c r="D155" s="34">
        <v>204.78</v>
      </c>
      <c r="E155" s="34">
        <v>111.04</v>
      </c>
      <c r="F155" s="34">
        <v>415.51</v>
      </c>
      <c r="G155" s="34">
        <v>204.9</v>
      </c>
      <c r="H155" s="38">
        <v>116.19</v>
      </c>
      <c r="I155" s="38">
        <v>308.17</v>
      </c>
    </row>
    <row r="156" spans="1:9" ht="12.75">
      <c r="A156" s="29" t="s">
        <v>35</v>
      </c>
      <c r="B156" s="40">
        <v>138.95</v>
      </c>
      <c r="C156" s="34">
        <v>384.92</v>
      </c>
      <c r="D156" s="34">
        <v>216.59</v>
      </c>
      <c r="E156" s="34">
        <v>117.19</v>
      </c>
      <c r="F156" s="34">
        <v>432.9</v>
      </c>
      <c r="G156" s="34">
        <v>220.5</v>
      </c>
      <c r="H156" s="38">
        <v>118.51</v>
      </c>
      <c r="I156" s="38">
        <v>293.8</v>
      </c>
    </row>
    <row r="157" spans="1:9" ht="12.75">
      <c r="A157" s="29" t="s">
        <v>33</v>
      </c>
      <c r="B157" s="34">
        <v>147.4</v>
      </c>
      <c r="C157" s="34">
        <v>432.11</v>
      </c>
      <c r="D157" s="34">
        <v>226.9</v>
      </c>
      <c r="E157" s="34">
        <v>115.73</v>
      </c>
      <c r="F157" s="34">
        <v>432.52</v>
      </c>
      <c r="G157" s="34">
        <v>231.01</v>
      </c>
      <c r="H157" s="38">
        <v>120.35</v>
      </c>
      <c r="I157" s="38">
        <v>322.47</v>
      </c>
    </row>
    <row r="158" spans="1:9" ht="12.75">
      <c r="A158" s="29" t="s">
        <v>8</v>
      </c>
      <c r="B158" s="34">
        <v>185.03</v>
      </c>
      <c r="C158" s="34">
        <v>511.8</v>
      </c>
      <c r="D158" s="34">
        <v>211.1</v>
      </c>
      <c r="E158" s="34">
        <v>147.26</v>
      </c>
      <c r="F158" s="34">
        <v>564.41</v>
      </c>
      <c r="G158" s="34">
        <v>215.19</v>
      </c>
      <c r="H158" s="38">
        <v>150.15</v>
      </c>
      <c r="I158" s="38">
        <v>399.86</v>
      </c>
    </row>
    <row r="159" spans="1:9" ht="12.75">
      <c r="A159" s="29"/>
      <c r="B159" s="34"/>
      <c r="C159" s="34"/>
      <c r="D159" s="34"/>
      <c r="E159" s="34"/>
      <c r="F159" s="34"/>
      <c r="G159" s="34"/>
      <c r="H159" s="38"/>
      <c r="I159" s="38"/>
    </row>
    <row r="160" spans="1:9" ht="12.75">
      <c r="A160" s="28">
        <v>2011</v>
      </c>
      <c r="B160" s="22">
        <f>SUM(B161:B172)</f>
        <v>2445.85</v>
      </c>
      <c r="C160" s="22">
        <f aca="true" t="shared" si="25" ref="C160:I160">SUM(C161:C172)</f>
        <v>5469.700000000001</v>
      </c>
      <c r="D160" s="22">
        <f t="shared" si="25"/>
        <v>2948.84</v>
      </c>
      <c r="E160" s="22">
        <f t="shared" si="25"/>
        <v>2086.5099999999998</v>
      </c>
      <c r="F160" s="22">
        <f t="shared" si="25"/>
        <v>5809.180000000001</v>
      </c>
      <c r="G160" s="22">
        <f t="shared" si="25"/>
        <v>2949.1400000000003</v>
      </c>
      <c r="H160" s="22">
        <f t="shared" si="25"/>
        <v>1952.77</v>
      </c>
      <c r="I160" s="22">
        <f t="shared" si="25"/>
        <v>4004.7400000000002</v>
      </c>
    </row>
    <row r="161" spans="1:9" ht="12.75">
      <c r="A161" s="29" t="s">
        <v>9</v>
      </c>
      <c r="B161" s="34">
        <v>160.77</v>
      </c>
      <c r="C161" s="34">
        <v>432.05</v>
      </c>
      <c r="D161" s="34">
        <v>261.56</v>
      </c>
      <c r="E161" s="34">
        <v>128.13</v>
      </c>
      <c r="F161" s="34">
        <v>457.85</v>
      </c>
      <c r="G161" s="34">
        <v>261.99</v>
      </c>
      <c r="H161" s="38">
        <v>136.19</v>
      </c>
      <c r="I161" s="38">
        <v>326.41</v>
      </c>
    </row>
    <row r="162" spans="1:9" ht="12.75">
      <c r="A162" s="29" t="s">
        <v>10</v>
      </c>
      <c r="B162" s="34">
        <v>168.32</v>
      </c>
      <c r="C162" s="34">
        <v>428.13</v>
      </c>
      <c r="D162" s="34">
        <v>253.6</v>
      </c>
      <c r="E162" s="34">
        <v>151.87</v>
      </c>
      <c r="F162" s="34">
        <v>482.81</v>
      </c>
      <c r="G162" s="34">
        <v>254.94</v>
      </c>
      <c r="H162" s="38">
        <v>138.59</v>
      </c>
      <c r="I162" s="38">
        <v>322.69</v>
      </c>
    </row>
    <row r="163" spans="1:9" ht="12.75">
      <c r="A163" s="29" t="s">
        <v>5</v>
      </c>
      <c r="B163" s="34">
        <v>168.79</v>
      </c>
      <c r="C163" s="34">
        <v>547.64</v>
      </c>
      <c r="D163" s="34">
        <v>297.64</v>
      </c>
      <c r="E163" s="34">
        <v>153.36</v>
      </c>
      <c r="F163" s="34">
        <v>562.9</v>
      </c>
      <c r="G163" s="34">
        <v>297.02</v>
      </c>
      <c r="H163" s="38">
        <v>136.76</v>
      </c>
      <c r="I163" s="38">
        <v>426.62</v>
      </c>
    </row>
    <row r="164" spans="1:9" ht="12.75">
      <c r="A164" s="29" t="s">
        <v>11</v>
      </c>
      <c r="B164" s="34">
        <v>159.11</v>
      </c>
      <c r="C164" s="34">
        <v>491.58</v>
      </c>
      <c r="D164" s="34">
        <v>225.52</v>
      </c>
      <c r="E164" s="34">
        <v>118.53</v>
      </c>
      <c r="F164" s="34">
        <v>520.32</v>
      </c>
      <c r="G164" s="34">
        <v>224.07</v>
      </c>
      <c r="H164" s="38">
        <v>134.44</v>
      </c>
      <c r="I164" s="38">
        <v>377.13</v>
      </c>
    </row>
    <row r="165" spans="1:9" ht="12.75">
      <c r="A165" s="29" t="s">
        <v>12</v>
      </c>
      <c r="B165" s="34">
        <v>173.31</v>
      </c>
      <c r="C165" s="34">
        <v>500</v>
      </c>
      <c r="D165" s="34">
        <v>220.97</v>
      </c>
      <c r="E165" s="34">
        <v>153.04</v>
      </c>
      <c r="F165" s="34">
        <v>570.31</v>
      </c>
      <c r="G165" s="34">
        <v>220.67</v>
      </c>
      <c r="H165" s="38">
        <v>149.95</v>
      </c>
      <c r="I165" s="38">
        <v>397.72</v>
      </c>
    </row>
    <row r="166" spans="1:9" ht="12.75">
      <c r="A166" s="29" t="s">
        <v>58</v>
      </c>
      <c r="B166" s="34">
        <v>156.98</v>
      </c>
      <c r="C166" s="34">
        <v>457.88</v>
      </c>
      <c r="D166" s="34">
        <v>276.58</v>
      </c>
      <c r="E166" s="34">
        <v>125.83</v>
      </c>
      <c r="F166" s="34">
        <v>476.53</v>
      </c>
      <c r="G166" s="34">
        <v>276.76</v>
      </c>
      <c r="H166" s="38">
        <v>128.07</v>
      </c>
      <c r="I166" s="38">
        <v>364.33</v>
      </c>
    </row>
    <row r="167" spans="1:9" ht="12.75">
      <c r="A167" s="29" t="s">
        <v>59</v>
      </c>
      <c r="B167" s="34">
        <v>170.73</v>
      </c>
      <c r="C167" s="34">
        <v>519.14</v>
      </c>
      <c r="D167" s="34">
        <v>198.61</v>
      </c>
      <c r="E167" s="34">
        <v>137.66</v>
      </c>
      <c r="F167" s="34">
        <v>537.52</v>
      </c>
      <c r="G167" s="34">
        <v>199.91</v>
      </c>
      <c r="H167" s="38">
        <v>129.74</v>
      </c>
      <c r="I167" s="38">
        <v>345.9</v>
      </c>
    </row>
    <row r="168" spans="1:9" ht="12.75">
      <c r="A168" s="29" t="s">
        <v>14</v>
      </c>
      <c r="B168" s="34">
        <v>250.38</v>
      </c>
      <c r="C168" s="34">
        <v>454.07</v>
      </c>
      <c r="D168" s="34">
        <v>253.09</v>
      </c>
      <c r="E168" s="34">
        <v>205.96</v>
      </c>
      <c r="F168" s="34">
        <v>492.08</v>
      </c>
      <c r="G168" s="34">
        <v>252.5</v>
      </c>
      <c r="H168" s="38">
        <v>199.61</v>
      </c>
      <c r="I168" s="38">
        <v>342.14</v>
      </c>
    </row>
    <row r="169" spans="1:9" ht="12.75">
      <c r="A169" s="29" t="s">
        <v>60</v>
      </c>
      <c r="B169" s="34">
        <v>249.88</v>
      </c>
      <c r="C169" s="34">
        <v>404.01</v>
      </c>
      <c r="D169" s="34">
        <v>229.02</v>
      </c>
      <c r="E169" s="34">
        <v>225.86</v>
      </c>
      <c r="F169" s="34">
        <v>446.26</v>
      </c>
      <c r="G169" s="34">
        <v>227.69</v>
      </c>
      <c r="H169" s="38">
        <v>194.42</v>
      </c>
      <c r="I169" s="38">
        <v>262.17</v>
      </c>
    </row>
    <row r="170" spans="1:9" ht="12.75">
      <c r="A170" s="29" t="s">
        <v>35</v>
      </c>
      <c r="B170" s="34">
        <v>252.12</v>
      </c>
      <c r="C170" s="34">
        <v>394.18</v>
      </c>
      <c r="D170" s="34">
        <v>226.33</v>
      </c>
      <c r="E170" s="34">
        <v>223.64</v>
      </c>
      <c r="F170" s="34">
        <v>384.92</v>
      </c>
      <c r="G170" s="34">
        <v>227.29</v>
      </c>
      <c r="H170" s="38">
        <v>186.17</v>
      </c>
      <c r="I170" s="38">
        <v>247.61</v>
      </c>
    </row>
    <row r="171" spans="1:9" ht="12.75">
      <c r="A171" s="29" t="s">
        <v>33</v>
      </c>
      <c r="B171" s="34">
        <v>261.34</v>
      </c>
      <c r="C171" s="34">
        <v>425.13</v>
      </c>
      <c r="D171" s="34">
        <v>238.51</v>
      </c>
      <c r="E171" s="34">
        <v>240.36</v>
      </c>
      <c r="F171" s="34">
        <v>453.97</v>
      </c>
      <c r="G171" s="34">
        <v>239.8</v>
      </c>
      <c r="H171" s="38">
        <v>191.87</v>
      </c>
      <c r="I171" s="38">
        <v>275.56</v>
      </c>
    </row>
    <row r="172" spans="1:9" ht="12.75">
      <c r="A172" s="29" t="s">
        <v>8</v>
      </c>
      <c r="B172" s="34">
        <v>274.12</v>
      </c>
      <c r="C172" s="34">
        <v>415.89</v>
      </c>
      <c r="D172" s="34">
        <v>267.41</v>
      </c>
      <c r="E172" s="34">
        <v>222.27</v>
      </c>
      <c r="F172" s="34">
        <v>423.71</v>
      </c>
      <c r="G172" s="34">
        <v>266.5</v>
      </c>
      <c r="H172" s="38">
        <v>226.96</v>
      </c>
      <c r="I172" s="38">
        <v>316.46</v>
      </c>
    </row>
    <row r="173" spans="1:9" ht="12.75">
      <c r="A173" s="29"/>
      <c r="B173" s="34"/>
      <c r="C173" s="34"/>
      <c r="D173" s="34"/>
      <c r="E173" s="34"/>
      <c r="F173" s="34"/>
      <c r="G173" s="34"/>
      <c r="H173" s="38"/>
      <c r="I173" s="38"/>
    </row>
    <row r="174" spans="1:9" ht="12.75">
      <c r="A174" s="28">
        <v>2012</v>
      </c>
      <c r="B174" s="22">
        <f>SUM(B175:B186)</f>
        <v>2914.7899999999995</v>
      </c>
      <c r="C174" s="22">
        <f aca="true" t="shared" si="26" ref="C174:I174">SUM(C175:C186)</f>
        <v>4574.23</v>
      </c>
      <c r="D174" s="22">
        <f t="shared" si="26"/>
        <v>2581.5400000000004</v>
      </c>
      <c r="E174" s="22">
        <f t="shared" si="26"/>
        <v>2767.0699999999997</v>
      </c>
      <c r="F174" s="22">
        <f t="shared" si="26"/>
        <v>4823.589999999999</v>
      </c>
      <c r="G174" s="22">
        <f t="shared" si="26"/>
        <v>2577.7770000000005</v>
      </c>
      <c r="H174" s="22">
        <f t="shared" si="26"/>
        <v>2358.67</v>
      </c>
      <c r="I174" s="22">
        <f t="shared" si="26"/>
        <v>3376.8940000000002</v>
      </c>
    </row>
    <row r="175" spans="1:9" ht="12.75">
      <c r="A175" s="29" t="s">
        <v>9</v>
      </c>
      <c r="B175" s="34">
        <v>241.45</v>
      </c>
      <c r="C175" s="34">
        <v>413.99</v>
      </c>
      <c r="D175" s="34">
        <v>254.47</v>
      </c>
      <c r="E175" s="34">
        <v>237.62</v>
      </c>
      <c r="F175" s="34">
        <v>493.13</v>
      </c>
      <c r="G175" s="34">
        <v>254.47</v>
      </c>
      <c r="H175" s="38">
        <v>192.15</v>
      </c>
      <c r="I175" s="38">
        <v>281.87</v>
      </c>
    </row>
    <row r="176" spans="1:9" ht="12.75">
      <c r="A176" s="29" t="s">
        <v>10</v>
      </c>
      <c r="B176" s="34">
        <v>228.36</v>
      </c>
      <c r="C176" s="34">
        <v>354.35</v>
      </c>
      <c r="D176" s="34">
        <v>257.53</v>
      </c>
      <c r="E176" s="34">
        <v>216.79</v>
      </c>
      <c r="F176" s="34">
        <v>394.57</v>
      </c>
      <c r="G176" s="34">
        <v>254.78</v>
      </c>
      <c r="H176" s="38">
        <v>192.02</v>
      </c>
      <c r="I176" s="38">
        <v>287.154</v>
      </c>
    </row>
    <row r="177" spans="1:9" ht="12.75">
      <c r="A177" s="29" t="s">
        <v>5</v>
      </c>
      <c r="B177" s="34">
        <v>263.97</v>
      </c>
      <c r="C177" s="34">
        <v>439.97</v>
      </c>
      <c r="D177" s="34">
        <v>300.46</v>
      </c>
      <c r="E177" s="34">
        <v>252.5</v>
      </c>
      <c r="F177" s="34">
        <v>451.77</v>
      </c>
      <c r="G177" s="34">
        <v>294.41</v>
      </c>
      <c r="H177" s="38">
        <v>212.67</v>
      </c>
      <c r="I177" s="38">
        <v>334.69</v>
      </c>
    </row>
    <row r="178" spans="1:9" ht="12.75">
      <c r="A178" s="29" t="s">
        <v>11</v>
      </c>
      <c r="B178" s="34">
        <v>254.14</v>
      </c>
      <c r="C178" s="34">
        <v>365.52</v>
      </c>
      <c r="D178" s="34">
        <v>260.34</v>
      </c>
      <c r="E178" s="34">
        <v>225.01</v>
      </c>
      <c r="F178" s="34">
        <v>421</v>
      </c>
      <c r="G178" s="34">
        <v>259.68</v>
      </c>
      <c r="H178" s="38">
        <v>217.54</v>
      </c>
      <c r="I178" s="38">
        <v>298.63</v>
      </c>
    </row>
    <row r="179" spans="1:9" ht="12.75">
      <c r="A179" s="29" t="s">
        <v>12</v>
      </c>
      <c r="B179" s="34">
        <v>276.23</v>
      </c>
      <c r="C179" s="34">
        <v>456.72</v>
      </c>
      <c r="D179" s="34">
        <v>209.32</v>
      </c>
      <c r="E179" s="34">
        <v>265.79</v>
      </c>
      <c r="F179" s="34">
        <v>478.55</v>
      </c>
      <c r="G179" s="34">
        <v>210.36</v>
      </c>
      <c r="H179" s="38">
        <v>199.47</v>
      </c>
      <c r="I179" s="38">
        <v>296.04</v>
      </c>
    </row>
    <row r="180" spans="1:9" ht="12.75">
      <c r="A180" s="29" t="s">
        <v>58</v>
      </c>
      <c r="B180" s="34">
        <v>238.49</v>
      </c>
      <c r="C180" s="34">
        <v>413.69</v>
      </c>
      <c r="D180" s="34">
        <v>211.53</v>
      </c>
      <c r="E180" s="34">
        <v>233.6</v>
      </c>
      <c r="F180" s="34">
        <v>432</v>
      </c>
      <c r="G180" s="34">
        <v>212.09</v>
      </c>
      <c r="H180" s="38">
        <v>184.15</v>
      </c>
      <c r="I180" s="38">
        <v>269.28</v>
      </c>
    </row>
    <row r="181" spans="1:9" ht="12.75">
      <c r="A181" s="29" t="s">
        <v>59</v>
      </c>
      <c r="B181" s="34">
        <v>281.61</v>
      </c>
      <c r="C181" s="34">
        <v>395.12</v>
      </c>
      <c r="D181" s="34">
        <v>216.3</v>
      </c>
      <c r="E181" s="34">
        <v>261.58</v>
      </c>
      <c r="F181" s="34">
        <v>392.97</v>
      </c>
      <c r="G181" s="34">
        <v>217.42</v>
      </c>
      <c r="H181" s="38">
        <v>226.23</v>
      </c>
      <c r="I181" s="38">
        <v>287.1</v>
      </c>
    </row>
    <row r="182" spans="1:9" ht="12.75">
      <c r="A182" s="29" t="s">
        <v>14</v>
      </c>
      <c r="B182" s="34">
        <v>260.4</v>
      </c>
      <c r="C182" s="34">
        <v>401.65</v>
      </c>
      <c r="D182" s="34">
        <v>204.68</v>
      </c>
      <c r="E182" s="34">
        <v>247.32</v>
      </c>
      <c r="F182" s="34">
        <v>403.68</v>
      </c>
      <c r="G182" s="34">
        <v>203.017</v>
      </c>
      <c r="H182" s="41">
        <v>205.57</v>
      </c>
      <c r="I182" s="41">
        <v>282.82</v>
      </c>
    </row>
    <row r="183" spans="1:9" ht="12.75">
      <c r="A183" s="29" t="s">
        <v>60</v>
      </c>
      <c r="B183" s="34">
        <v>196.48</v>
      </c>
      <c r="C183" s="34">
        <v>304.97</v>
      </c>
      <c r="D183" s="34">
        <v>181.29</v>
      </c>
      <c r="E183" s="34">
        <v>190.04</v>
      </c>
      <c r="F183" s="34">
        <v>317.17</v>
      </c>
      <c r="G183" s="34">
        <v>181.82</v>
      </c>
      <c r="H183" s="41">
        <v>165.02</v>
      </c>
      <c r="I183" s="41">
        <v>249.3</v>
      </c>
    </row>
    <row r="184" spans="1:9" ht="12.75">
      <c r="A184" s="29" t="s">
        <v>35</v>
      </c>
      <c r="B184" s="34">
        <v>219.99</v>
      </c>
      <c r="C184" s="34">
        <v>372.33</v>
      </c>
      <c r="D184" s="34">
        <v>178.55</v>
      </c>
      <c r="E184" s="34">
        <v>213.99</v>
      </c>
      <c r="F184" s="34">
        <v>393.09</v>
      </c>
      <c r="G184" s="34">
        <v>178.56</v>
      </c>
      <c r="H184" s="41">
        <v>176.32</v>
      </c>
      <c r="I184" s="41">
        <v>252.02</v>
      </c>
    </row>
    <row r="185" spans="1:9" ht="12.75">
      <c r="A185" s="29" t="s">
        <v>33</v>
      </c>
      <c r="B185" s="34">
        <v>200.47</v>
      </c>
      <c r="C185" s="34">
        <v>306.31</v>
      </c>
      <c r="D185" s="34">
        <v>149.53</v>
      </c>
      <c r="E185" s="34">
        <v>189.5</v>
      </c>
      <c r="F185" s="34">
        <v>302.15</v>
      </c>
      <c r="G185" s="34">
        <v>148.65</v>
      </c>
      <c r="H185" s="41">
        <v>170.48</v>
      </c>
      <c r="I185" s="41">
        <v>252.18</v>
      </c>
    </row>
    <row r="186" spans="1:9" ht="12.75">
      <c r="A186" s="29" t="s">
        <v>8</v>
      </c>
      <c r="B186" s="34">
        <v>253.2</v>
      </c>
      <c r="C186" s="34">
        <v>349.61</v>
      </c>
      <c r="D186" s="34">
        <v>157.54</v>
      </c>
      <c r="E186" s="34">
        <v>233.33</v>
      </c>
      <c r="F186" s="34">
        <v>343.51</v>
      </c>
      <c r="G186" s="34">
        <v>162.52</v>
      </c>
      <c r="H186" s="41">
        <v>217.05</v>
      </c>
      <c r="I186" s="41">
        <v>285.81</v>
      </c>
    </row>
    <row r="187" spans="1:9" ht="12.75">
      <c r="A187" s="29"/>
      <c r="B187" s="34"/>
      <c r="C187" s="34"/>
      <c r="D187" s="34"/>
      <c r="E187" s="34"/>
      <c r="F187" s="34"/>
      <c r="G187" s="34"/>
      <c r="H187" s="41"/>
      <c r="I187" s="41"/>
    </row>
    <row r="188" spans="1:9" ht="12.75">
      <c r="A188" s="28">
        <v>2013</v>
      </c>
      <c r="B188" s="22">
        <f>SUM(B189:B200)</f>
        <v>2865.63</v>
      </c>
      <c r="C188" s="22">
        <f aca="true" t="shared" si="27" ref="C188:H188">SUM(C189:C200)</f>
        <v>4076.8199999999997</v>
      </c>
      <c r="D188" s="22">
        <f t="shared" si="27"/>
        <v>1570.1399999999999</v>
      </c>
      <c r="E188" s="22">
        <f t="shared" si="27"/>
        <v>2740.87</v>
      </c>
      <c r="F188" s="22">
        <f t="shared" si="27"/>
        <v>4320.97</v>
      </c>
      <c r="G188" s="22">
        <f t="shared" si="27"/>
        <v>1567.02</v>
      </c>
      <c r="H188" s="22">
        <f t="shared" si="27"/>
        <v>2408.69</v>
      </c>
      <c r="I188" s="22">
        <f>SUM(I189:I200)</f>
        <v>3475.8399999999997</v>
      </c>
    </row>
    <row r="189" spans="1:9" ht="12.75">
      <c r="A189" s="29" t="s">
        <v>9</v>
      </c>
      <c r="B189" s="34">
        <v>211.74</v>
      </c>
      <c r="C189" s="34">
        <v>328.61</v>
      </c>
      <c r="D189" s="34">
        <v>140.05</v>
      </c>
      <c r="E189" s="34">
        <v>205.29</v>
      </c>
      <c r="F189" s="34">
        <v>383.37</v>
      </c>
      <c r="G189" s="34">
        <v>140.11</v>
      </c>
      <c r="H189" s="41">
        <v>176.57</v>
      </c>
      <c r="I189" s="41">
        <v>266.82</v>
      </c>
    </row>
    <row r="190" spans="1:9" ht="12.75">
      <c r="A190" s="29" t="s">
        <v>10</v>
      </c>
      <c r="B190" s="34">
        <v>201.48</v>
      </c>
      <c r="C190" s="34">
        <v>302.57</v>
      </c>
      <c r="D190" s="34">
        <v>92.55</v>
      </c>
      <c r="E190" s="34">
        <v>193.47</v>
      </c>
      <c r="F190" s="34">
        <v>307</v>
      </c>
      <c r="G190" s="34">
        <v>94.38</v>
      </c>
      <c r="H190" s="41">
        <v>171.42</v>
      </c>
      <c r="I190" s="41">
        <v>246.35</v>
      </c>
    </row>
    <row r="191" spans="1:9" ht="12.75">
      <c r="A191" s="29" t="s">
        <v>5</v>
      </c>
      <c r="B191" s="34">
        <v>228.29</v>
      </c>
      <c r="C191" s="34">
        <v>320.77</v>
      </c>
      <c r="D191" s="34">
        <v>124.39</v>
      </c>
      <c r="E191" s="34">
        <v>209.73</v>
      </c>
      <c r="F191" s="34">
        <v>279.18</v>
      </c>
      <c r="G191" s="34">
        <v>125.97</v>
      </c>
      <c r="H191" s="41">
        <v>194.16</v>
      </c>
      <c r="I191" s="41">
        <v>262.66</v>
      </c>
    </row>
    <row r="192" spans="1:9" ht="12.75">
      <c r="A192" s="29" t="s">
        <v>11</v>
      </c>
      <c r="B192" s="34">
        <v>260.48</v>
      </c>
      <c r="C192" s="34">
        <v>394.08</v>
      </c>
      <c r="D192" s="34">
        <v>169.82</v>
      </c>
      <c r="E192" s="34">
        <v>248.94</v>
      </c>
      <c r="F192" s="34">
        <v>496.47</v>
      </c>
      <c r="G192" s="34">
        <v>171.86</v>
      </c>
      <c r="H192" s="41">
        <v>223.31</v>
      </c>
      <c r="I192" s="41">
        <v>320.23</v>
      </c>
    </row>
    <row r="193" spans="1:9" ht="12.75">
      <c r="A193" s="29" t="s">
        <v>12</v>
      </c>
      <c r="B193" s="34">
        <v>234.05</v>
      </c>
      <c r="C193" s="34">
        <v>395.4</v>
      </c>
      <c r="D193" s="34">
        <v>127.12</v>
      </c>
      <c r="E193" s="34">
        <v>218.58</v>
      </c>
      <c r="F193" s="34">
        <v>367.99</v>
      </c>
      <c r="G193" s="34">
        <v>128.97</v>
      </c>
      <c r="H193" s="41">
        <v>197.2</v>
      </c>
      <c r="I193" s="41">
        <v>319.11</v>
      </c>
    </row>
    <row r="194" spans="1:9" ht="12.75">
      <c r="A194" s="29" t="s">
        <v>58</v>
      </c>
      <c r="B194" s="34">
        <v>235.17</v>
      </c>
      <c r="C194" s="34">
        <v>316.56</v>
      </c>
      <c r="D194" s="34">
        <v>111.18</v>
      </c>
      <c r="E194" s="34">
        <v>234.19</v>
      </c>
      <c r="F194" s="34">
        <v>474.3</v>
      </c>
      <c r="G194" s="34">
        <v>112.02</v>
      </c>
      <c r="H194" s="41">
        <v>184.99</v>
      </c>
      <c r="I194" s="41">
        <v>417.06</v>
      </c>
    </row>
    <row r="195" spans="1:9" ht="12.75">
      <c r="A195" s="29" t="s">
        <v>59</v>
      </c>
      <c r="B195" s="34">
        <v>269.39</v>
      </c>
      <c r="C195" s="34">
        <v>353.83</v>
      </c>
      <c r="D195" s="34">
        <v>147.06</v>
      </c>
      <c r="E195" s="34">
        <v>252.87</v>
      </c>
      <c r="F195" s="34">
        <v>328.35</v>
      </c>
      <c r="G195" s="34">
        <v>145.7</v>
      </c>
      <c r="H195" s="41">
        <v>217.76</v>
      </c>
      <c r="I195" s="41">
        <v>273.04</v>
      </c>
    </row>
    <row r="196" spans="1:9" ht="12.75">
      <c r="A196" s="29" t="s">
        <v>14</v>
      </c>
      <c r="B196" s="34">
        <v>246.03</v>
      </c>
      <c r="C196" s="34">
        <v>314.23</v>
      </c>
      <c r="D196" s="34">
        <v>161.91</v>
      </c>
      <c r="E196" s="34">
        <v>226.02</v>
      </c>
      <c r="F196" s="34">
        <v>342.24</v>
      </c>
      <c r="G196" s="34">
        <v>163.82</v>
      </c>
      <c r="H196" s="41">
        <v>210.96</v>
      </c>
      <c r="I196" s="41">
        <v>256.48</v>
      </c>
    </row>
    <row r="197" spans="1:9" ht="12.75">
      <c r="A197" s="29" t="s">
        <v>60</v>
      </c>
      <c r="B197" s="34">
        <v>232.56</v>
      </c>
      <c r="C197" s="34">
        <v>301.33</v>
      </c>
      <c r="D197" s="34">
        <v>118.5</v>
      </c>
      <c r="E197" s="34">
        <v>224.5</v>
      </c>
      <c r="F197" s="34">
        <v>290.61</v>
      </c>
      <c r="G197" s="34">
        <v>119.94</v>
      </c>
      <c r="H197" s="41">
        <v>198.6</v>
      </c>
      <c r="I197" s="41">
        <v>245.46</v>
      </c>
    </row>
    <row r="198" spans="1:9" ht="12.75">
      <c r="A198" s="29" t="s">
        <v>35</v>
      </c>
      <c r="B198" s="34">
        <v>240.91</v>
      </c>
      <c r="C198" s="34">
        <v>360.92</v>
      </c>
      <c r="D198" s="34">
        <v>100.93</v>
      </c>
      <c r="E198" s="34">
        <v>237.87</v>
      </c>
      <c r="F198" s="34">
        <v>375.74</v>
      </c>
      <c r="G198" s="34">
        <v>97.89</v>
      </c>
      <c r="H198" s="41">
        <v>202.21</v>
      </c>
      <c r="I198" s="41">
        <v>302.28</v>
      </c>
    </row>
    <row r="199" spans="1:9" ht="12.75">
      <c r="A199" s="29" t="s">
        <v>33</v>
      </c>
      <c r="B199" s="34">
        <v>233.55</v>
      </c>
      <c r="C199" s="34">
        <v>327.43</v>
      </c>
      <c r="D199" s="34">
        <v>122.5</v>
      </c>
      <c r="E199" s="34">
        <v>237.98</v>
      </c>
      <c r="F199" s="34">
        <v>301.21</v>
      </c>
      <c r="G199" s="34">
        <v>118.98</v>
      </c>
      <c r="H199" s="41">
        <v>199.44</v>
      </c>
      <c r="I199" s="41">
        <v>270.35</v>
      </c>
    </row>
    <row r="200" spans="1:9" ht="12.75">
      <c r="A200" s="29" t="s">
        <v>8</v>
      </c>
      <c r="B200" s="34">
        <v>271.98</v>
      </c>
      <c r="C200" s="34">
        <v>361.09</v>
      </c>
      <c r="D200" s="34">
        <v>154.13</v>
      </c>
      <c r="E200" s="34">
        <v>251.43</v>
      </c>
      <c r="F200" s="34">
        <v>374.51</v>
      </c>
      <c r="G200" s="34">
        <v>147.38</v>
      </c>
      <c r="H200" s="41">
        <v>232.07</v>
      </c>
      <c r="I200" s="41">
        <v>296</v>
      </c>
    </row>
    <row r="201" spans="1:9" ht="12.75">
      <c r="A201" s="29"/>
      <c r="B201" s="34"/>
      <c r="C201" s="34"/>
      <c r="D201" s="34"/>
      <c r="E201" s="34"/>
      <c r="F201" s="34"/>
      <c r="G201" s="34"/>
      <c r="H201" s="41"/>
      <c r="I201" s="41"/>
    </row>
    <row r="202" spans="1:9" ht="12.75">
      <c r="A202" s="28">
        <v>2014</v>
      </c>
      <c r="B202" s="22">
        <f>SUM(B203:B214)</f>
        <v>3005.28538059709</v>
      </c>
      <c r="C202" s="22">
        <f aca="true" t="shared" si="28" ref="C202:H202">SUM(C203:C214)</f>
        <v>4346.87</v>
      </c>
      <c r="D202" s="22">
        <f t="shared" si="28"/>
        <v>1904.7201103355142</v>
      </c>
      <c r="E202" s="22">
        <f t="shared" si="28"/>
        <v>2731.864701611261</v>
      </c>
      <c r="F202" s="22">
        <f t="shared" si="28"/>
        <v>4382.120676577812</v>
      </c>
      <c r="G202" s="22">
        <f t="shared" si="28"/>
        <v>1901.1775513533448</v>
      </c>
      <c r="H202" s="22">
        <f t="shared" si="28"/>
        <v>2531.79186735246</v>
      </c>
      <c r="I202" s="22">
        <f>SUM(I203:I214)</f>
        <v>3534.3202125745893</v>
      </c>
    </row>
    <row r="203" spans="1:9" ht="12.75">
      <c r="A203" s="29" t="s">
        <v>9</v>
      </c>
      <c r="B203" s="34">
        <v>245.68</v>
      </c>
      <c r="C203" s="34">
        <v>356.64</v>
      </c>
      <c r="D203" s="34">
        <v>155.05</v>
      </c>
      <c r="E203" s="34">
        <v>238.16</v>
      </c>
      <c r="F203" s="34">
        <v>421.41</v>
      </c>
      <c r="G203" s="34">
        <v>149.66</v>
      </c>
      <c r="H203" s="34">
        <v>208.0495363075238</v>
      </c>
      <c r="I203" s="34">
        <v>294.76346283600833</v>
      </c>
    </row>
    <row r="204" spans="1:9" ht="12.75">
      <c r="A204" s="29" t="s">
        <v>10</v>
      </c>
      <c r="B204" s="34">
        <v>216.86422247463045</v>
      </c>
      <c r="C204" s="34">
        <v>305.2</v>
      </c>
      <c r="D204" s="34">
        <v>122.31829418742271</v>
      </c>
      <c r="E204" s="34">
        <v>209.29317259820934</v>
      </c>
      <c r="F204" s="34">
        <v>271.31076970278764</v>
      </c>
      <c r="G204" s="34">
        <v>119.31673097803525</v>
      </c>
      <c r="H204" s="34">
        <v>185.26654970495676</v>
      </c>
      <c r="I204" s="34">
        <v>248.8311546000436</v>
      </c>
    </row>
    <row r="205" spans="1:9" ht="12.75">
      <c r="A205" s="29" t="s">
        <v>5</v>
      </c>
      <c r="B205" s="34">
        <v>264.6374837962269</v>
      </c>
      <c r="C205" s="34">
        <v>412.45</v>
      </c>
      <c r="D205" s="34">
        <v>106.90204088485983</v>
      </c>
      <c r="E205" s="34">
        <v>239.23043579078387</v>
      </c>
      <c r="F205" s="34">
        <v>385.8935499966616</v>
      </c>
      <c r="G205" s="34">
        <v>105.75874220586954</v>
      </c>
      <c r="H205" s="34">
        <v>228.4660109723867</v>
      </c>
      <c r="I205" s="34">
        <v>344.13742585000006</v>
      </c>
    </row>
    <row r="206" spans="1:9" ht="12.75">
      <c r="A206" s="29" t="s">
        <v>11</v>
      </c>
      <c r="B206" s="34">
        <v>248.33367432623294</v>
      </c>
      <c r="C206" s="34">
        <v>383.49</v>
      </c>
      <c r="D206" s="34">
        <v>134.50977526323152</v>
      </c>
      <c r="E206" s="34">
        <v>229.99109322226747</v>
      </c>
      <c r="F206" s="34">
        <v>363.2363568783625</v>
      </c>
      <c r="G206" s="34">
        <v>132.75207816943993</v>
      </c>
      <c r="H206" s="34">
        <v>210.76091407627104</v>
      </c>
      <c r="I206" s="34">
        <v>316.3589929583894</v>
      </c>
    </row>
    <row r="207" spans="1:9" ht="12.75">
      <c r="A207" s="29" t="s">
        <v>12</v>
      </c>
      <c r="B207" s="34">
        <v>248.52</v>
      </c>
      <c r="C207" s="34">
        <v>390.67</v>
      </c>
      <c r="D207" s="34">
        <v>151.66</v>
      </c>
      <c r="E207" s="34">
        <v>234.13</v>
      </c>
      <c r="F207" s="34">
        <v>370.19</v>
      </c>
      <c r="G207" s="34">
        <v>154.62</v>
      </c>
      <c r="H207" s="34">
        <v>215.579</v>
      </c>
      <c r="I207" s="34">
        <v>330.98635698741856</v>
      </c>
    </row>
    <row r="208" spans="1:9" ht="12.75">
      <c r="A208" s="29" t="s">
        <v>58</v>
      </c>
      <c r="B208" s="34">
        <v>244.81</v>
      </c>
      <c r="C208" s="34">
        <v>322.18</v>
      </c>
      <c r="D208" s="34">
        <v>162.24</v>
      </c>
      <c r="E208" s="34">
        <v>238.07</v>
      </c>
      <c r="F208" s="34">
        <v>303.47</v>
      </c>
      <c r="G208" s="34">
        <v>159.15</v>
      </c>
      <c r="H208" s="41">
        <v>212.55985629132158</v>
      </c>
      <c r="I208" s="41">
        <v>260.5528193427294</v>
      </c>
    </row>
    <row r="209" spans="1:9" ht="12.75">
      <c r="A209" s="29" t="s">
        <v>59</v>
      </c>
      <c r="B209" s="34">
        <v>258.08</v>
      </c>
      <c r="C209" s="34">
        <v>391.18</v>
      </c>
      <c r="D209" s="34">
        <v>167.98</v>
      </c>
      <c r="E209" s="34">
        <v>241.16</v>
      </c>
      <c r="F209" s="34">
        <v>360.38</v>
      </c>
      <c r="G209" s="34">
        <v>167.41</v>
      </c>
      <c r="H209" s="41">
        <v>219.11</v>
      </c>
      <c r="I209" s="41">
        <v>328.73</v>
      </c>
    </row>
    <row r="210" spans="1:9" ht="12.75">
      <c r="A210" s="29" t="s">
        <v>14</v>
      </c>
      <c r="B210" s="34">
        <v>244.35</v>
      </c>
      <c r="C210" s="34">
        <v>314.99</v>
      </c>
      <c r="D210" s="34">
        <v>157.67</v>
      </c>
      <c r="E210" s="34">
        <v>221.07</v>
      </c>
      <c r="F210" s="34">
        <v>342.4</v>
      </c>
      <c r="G210" s="34">
        <v>157.92</v>
      </c>
      <c r="H210" s="41">
        <v>209.31</v>
      </c>
      <c r="I210" s="41">
        <v>258.77</v>
      </c>
    </row>
    <row r="211" spans="1:9" ht="12.75">
      <c r="A211" s="29" t="s">
        <v>60</v>
      </c>
      <c r="B211" s="34">
        <v>267.25</v>
      </c>
      <c r="C211" s="34">
        <v>361.36</v>
      </c>
      <c r="D211" s="34">
        <v>212.06</v>
      </c>
      <c r="E211" s="34">
        <v>228.47</v>
      </c>
      <c r="F211" s="34">
        <v>427.23</v>
      </c>
      <c r="G211" s="34">
        <v>215.22</v>
      </c>
      <c r="H211" s="41">
        <v>227.01</v>
      </c>
      <c r="I211" s="41">
        <v>292.23</v>
      </c>
    </row>
    <row r="212" spans="1:9" ht="12.75">
      <c r="A212" s="29" t="s">
        <v>35</v>
      </c>
      <c r="B212" s="34">
        <v>249.72</v>
      </c>
      <c r="C212" s="34">
        <v>360.85</v>
      </c>
      <c r="D212" s="34">
        <v>192.2</v>
      </c>
      <c r="E212" s="34">
        <v>210.63</v>
      </c>
      <c r="F212" s="34">
        <v>406.1</v>
      </c>
      <c r="G212" s="34">
        <v>193.85</v>
      </c>
      <c r="H212" s="41">
        <v>205.72</v>
      </c>
      <c r="I212" s="41">
        <v>284.92</v>
      </c>
    </row>
    <row r="213" spans="1:9" ht="12.75">
      <c r="A213" s="29" t="s">
        <v>33</v>
      </c>
      <c r="B213" s="34">
        <v>217.51</v>
      </c>
      <c r="C213" s="34">
        <v>328.89</v>
      </c>
      <c r="D213" s="34">
        <v>146.9</v>
      </c>
      <c r="E213" s="34">
        <v>183.86</v>
      </c>
      <c r="F213" s="34">
        <v>315.74</v>
      </c>
      <c r="G213" s="34">
        <v>148.37</v>
      </c>
      <c r="H213" s="34">
        <v>173.12</v>
      </c>
      <c r="I213" s="34">
        <v>254.4</v>
      </c>
    </row>
    <row r="214" spans="1:9" ht="12.75" customHeight="1">
      <c r="A214" s="29" t="s">
        <v>8</v>
      </c>
      <c r="B214" s="34">
        <v>299.53</v>
      </c>
      <c r="C214" s="34">
        <v>418.97</v>
      </c>
      <c r="D214" s="34">
        <v>195.23</v>
      </c>
      <c r="E214" s="34">
        <v>257.8</v>
      </c>
      <c r="F214" s="34">
        <v>414.76</v>
      </c>
      <c r="G214" s="34">
        <v>197.15</v>
      </c>
      <c r="H214" s="34">
        <v>236.84</v>
      </c>
      <c r="I214" s="34">
        <v>319.64</v>
      </c>
    </row>
    <row r="215" spans="1:9" ht="12.75" customHeight="1">
      <c r="A215" s="29"/>
      <c r="B215" s="34"/>
      <c r="C215" s="34"/>
      <c r="D215" s="34"/>
      <c r="E215" s="34"/>
      <c r="F215" s="34"/>
      <c r="G215" s="34"/>
      <c r="H215" s="34"/>
      <c r="I215" s="34"/>
    </row>
    <row r="216" spans="1:9" ht="12.75" customHeight="1">
      <c r="A216" s="28">
        <v>2015</v>
      </c>
      <c r="B216" s="22">
        <f>SUM(B217:B228)</f>
        <v>3091.792305644393</v>
      </c>
      <c r="C216" s="22">
        <f aca="true" t="shared" si="29" ref="C216:H216">SUM(C217:C228)</f>
        <v>5021.456777638143</v>
      </c>
      <c r="D216" s="22">
        <f t="shared" si="29"/>
        <v>1889.004410998598</v>
      </c>
      <c r="E216" s="22">
        <f t="shared" si="29"/>
        <v>2904.088886681489</v>
      </c>
      <c r="F216" s="22">
        <f t="shared" si="29"/>
        <v>5473.490131228161</v>
      </c>
      <c r="G216" s="22">
        <f t="shared" si="29"/>
        <v>1872.6621731699615</v>
      </c>
      <c r="H216" s="22">
        <f t="shared" si="29"/>
        <v>2200.0814486346458</v>
      </c>
      <c r="I216" s="22">
        <f>SUM(I217:I228)</f>
        <v>3157.0595546381433</v>
      </c>
    </row>
    <row r="217" spans="1:9" ht="12.75">
      <c r="A217" s="51">
        <v>42005</v>
      </c>
      <c r="B217" s="32">
        <v>254.34</v>
      </c>
      <c r="C217" s="32">
        <v>443.12</v>
      </c>
      <c r="D217" s="32">
        <v>155.02</v>
      </c>
      <c r="E217" s="32">
        <v>231.61</v>
      </c>
      <c r="F217" s="32">
        <v>450.15</v>
      </c>
      <c r="G217" s="32">
        <v>149.68</v>
      </c>
      <c r="H217" s="32">
        <v>164.8</v>
      </c>
      <c r="I217" s="49">
        <v>242.26</v>
      </c>
    </row>
    <row r="218" spans="1:9" ht="12.75">
      <c r="A218" s="51">
        <v>42036</v>
      </c>
      <c r="B218" s="34">
        <v>232.0256618935425</v>
      </c>
      <c r="C218" s="34">
        <v>331.37248864745266</v>
      </c>
      <c r="D218" s="34">
        <v>184.37754353992136</v>
      </c>
      <c r="E218" s="34">
        <v>231.01225626468775</v>
      </c>
      <c r="F218" s="34">
        <v>411.3183130969031</v>
      </c>
      <c r="G218" s="34">
        <v>188.0044013171355</v>
      </c>
      <c r="H218" s="49">
        <v>173.1056618935425</v>
      </c>
      <c r="I218" s="49">
        <v>239.21248864745266</v>
      </c>
    </row>
    <row r="219" spans="1:9" ht="12.75">
      <c r="A219" s="51">
        <v>42064</v>
      </c>
      <c r="B219" s="34">
        <v>297.45084126537665</v>
      </c>
      <c r="C219" s="34">
        <v>400.35161611989133</v>
      </c>
      <c r="D219" s="34">
        <v>162.35187435426496</v>
      </c>
      <c r="E219" s="34">
        <v>274.4992621779984</v>
      </c>
      <c r="F219" s="34">
        <v>556.1279379927624</v>
      </c>
      <c r="G219" s="34">
        <v>162.242205611268</v>
      </c>
      <c r="H219" s="49">
        <v>228.96284126537665</v>
      </c>
      <c r="I219" s="49">
        <v>286.90461611989133</v>
      </c>
    </row>
    <row r="220" spans="1:9" ht="12.75">
      <c r="A220" s="51">
        <v>42095</v>
      </c>
      <c r="B220" s="34">
        <v>257.8862548186123</v>
      </c>
      <c r="C220" s="34">
        <v>366.23487860838407</v>
      </c>
      <c r="D220" s="34">
        <v>131.8313492687065</v>
      </c>
      <c r="E220" s="34">
        <v>242.16776247565664</v>
      </c>
      <c r="F220" s="34">
        <v>400.04311425640594</v>
      </c>
      <c r="G220" s="34">
        <v>131.69492243010973</v>
      </c>
      <c r="H220" s="49">
        <v>187.12525481861232</v>
      </c>
      <c r="I220" s="49">
        <v>261.4818786083841</v>
      </c>
    </row>
    <row r="221" spans="1:9" ht="12.75">
      <c r="A221" s="51">
        <v>42125</v>
      </c>
      <c r="B221" s="34">
        <v>248.84021485674953</v>
      </c>
      <c r="C221" s="34">
        <v>405.717517256009</v>
      </c>
      <c r="D221" s="34">
        <v>145.13531104535974</v>
      </c>
      <c r="E221" s="34">
        <v>235.4954255943302</v>
      </c>
      <c r="F221" s="34">
        <v>441.70382992291485</v>
      </c>
      <c r="G221" s="34">
        <v>143.80688418246564</v>
      </c>
      <c r="H221" s="49">
        <v>171.34831485674954</v>
      </c>
      <c r="I221" s="49">
        <v>236.70952125600894</v>
      </c>
    </row>
    <row r="222" spans="1:9" ht="12.75">
      <c r="A222" s="51">
        <v>42156</v>
      </c>
      <c r="B222" s="34">
        <v>265.0220015236446</v>
      </c>
      <c r="C222" s="34">
        <v>422.80474086696745</v>
      </c>
      <c r="D222" s="34">
        <v>109.68529109555894</v>
      </c>
      <c r="E222" s="34">
        <v>252.32832595481992</v>
      </c>
      <c r="F222" s="34">
        <v>423.45922222120436</v>
      </c>
      <c r="G222" s="34">
        <v>108.43183607367897</v>
      </c>
      <c r="H222" s="49">
        <v>194.9120015236446</v>
      </c>
      <c r="I222" s="49">
        <v>270.9457408669674</v>
      </c>
    </row>
    <row r="223" spans="1:9" ht="12.75">
      <c r="A223" s="51">
        <v>42186</v>
      </c>
      <c r="B223" s="34">
        <v>286.0392856731261</v>
      </c>
      <c r="C223" s="34">
        <v>475.2298219757097</v>
      </c>
      <c r="D223" s="34">
        <v>165.4938831733564</v>
      </c>
      <c r="E223" s="34">
        <v>263.4703209831565</v>
      </c>
      <c r="F223" s="34">
        <v>485.7293407367452</v>
      </c>
      <c r="G223" s="34">
        <v>161.97555241732329</v>
      </c>
      <c r="H223" s="49">
        <v>183.8745106731261</v>
      </c>
      <c r="I223" s="49">
        <v>271.7527549757097</v>
      </c>
    </row>
    <row r="224" spans="1:9" ht="12.75">
      <c r="A224" s="51">
        <v>42217</v>
      </c>
      <c r="B224" s="34">
        <v>242.1116014163646</v>
      </c>
      <c r="C224" s="34">
        <v>349.602799228373</v>
      </c>
      <c r="D224" s="34">
        <v>140.40640481175973</v>
      </c>
      <c r="E224" s="34">
        <v>218.44181692292756</v>
      </c>
      <c r="F224" s="34">
        <v>397.18433651430917</v>
      </c>
      <c r="G224" s="34">
        <v>141.30166625745443</v>
      </c>
      <c r="H224" s="49">
        <v>184.7316014163646</v>
      </c>
      <c r="I224" s="49">
        <v>254.70279922837298</v>
      </c>
    </row>
    <row r="225" spans="1:9" ht="12.75">
      <c r="A225" s="51">
        <v>42248</v>
      </c>
      <c r="B225" s="34">
        <v>256.6874518510394</v>
      </c>
      <c r="C225" s="34">
        <v>487.2524262483185</v>
      </c>
      <c r="D225" s="34">
        <v>135.25237792894984</v>
      </c>
      <c r="E225" s="34">
        <v>253.17607720101105</v>
      </c>
      <c r="F225" s="34">
        <v>486.4272505840053</v>
      </c>
      <c r="G225" s="34">
        <v>133.06635468174719</v>
      </c>
      <c r="H225" s="49">
        <v>165.0253888510394</v>
      </c>
      <c r="I225" s="49">
        <v>252.91733324831856</v>
      </c>
    </row>
    <row r="226" spans="1:9" ht="12.75">
      <c r="A226" s="51">
        <v>42278</v>
      </c>
      <c r="B226" s="34">
        <v>245.74177953908313</v>
      </c>
      <c r="C226" s="34">
        <v>473.32935035367996</v>
      </c>
      <c r="D226" s="34">
        <v>149.55626129637136</v>
      </c>
      <c r="E226" s="34">
        <v>234.08283084832544</v>
      </c>
      <c r="F226" s="34">
        <v>480.31478847340486</v>
      </c>
      <c r="G226" s="34">
        <v>144.69553511597263</v>
      </c>
      <c r="H226" s="49">
        <v>167.72766053908313</v>
      </c>
      <c r="I226" s="49">
        <v>257.30728335368</v>
      </c>
    </row>
    <row r="227" spans="1:9" ht="12.75">
      <c r="A227" s="51">
        <v>42309</v>
      </c>
      <c r="B227" s="34">
        <v>243.18252558166273</v>
      </c>
      <c r="C227" s="34">
        <v>416.87948962884036</v>
      </c>
      <c r="D227" s="34">
        <v>178.10581241199876</v>
      </c>
      <c r="E227" s="34">
        <v>227.10015925887828</v>
      </c>
      <c r="F227" s="34">
        <v>452.7669156717051</v>
      </c>
      <c r="G227" s="34">
        <v>175.43856182617725</v>
      </c>
      <c r="H227" s="49">
        <v>175.71752558166278</v>
      </c>
      <c r="I227" s="49">
        <v>256.91948962884027</v>
      </c>
    </row>
    <row r="228" spans="1:9" ht="12.75">
      <c r="A228" s="51">
        <v>42339</v>
      </c>
      <c r="B228" s="34">
        <v>262.46468722519205</v>
      </c>
      <c r="C228" s="34">
        <v>449.56164870451744</v>
      </c>
      <c r="D228" s="34">
        <v>231.78830207235</v>
      </c>
      <c r="E228" s="34">
        <v>240.70464899969693</v>
      </c>
      <c r="F228" s="34">
        <v>488.2650817578004</v>
      </c>
      <c r="G228" s="34">
        <v>232.32425325662902</v>
      </c>
      <c r="H228" s="49">
        <v>202.75068721544397</v>
      </c>
      <c r="I228" s="49">
        <v>325.9456487045174</v>
      </c>
    </row>
    <row r="229" spans="1:9" ht="12.75">
      <c r="A229" s="51"/>
      <c r="B229" s="34"/>
      <c r="C229" s="34"/>
      <c r="D229" s="34"/>
      <c r="E229" s="34"/>
      <c r="F229" s="34"/>
      <c r="G229" s="34"/>
      <c r="H229" s="49"/>
      <c r="I229" s="49"/>
    </row>
    <row r="230" spans="1:9" ht="12.75">
      <c r="A230" s="28">
        <v>2016</v>
      </c>
      <c r="B230" s="34"/>
      <c r="C230" s="34"/>
      <c r="D230" s="34"/>
      <c r="E230" s="34"/>
      <c r="F230" s="34"/>
      <c r="G230" s="34"/>
      <c r="H230" s="49"/>
      <c r="I230" s="49"/>
    </row>
    <row r="231" spans="1:9" ht="12.75">
      <c r="A231" s="51">
        <v>42370</v>
      </c>
      <c r="B231" s="34">
        <v>233.40164421933824</v>
      </c>
      <c r="C231" s="34">
        <v>509.0299431150125</v>
      </c>
      <c r="D231" s="34">
        <v>151.81867241519893</v>
      </c>
      <c r="E231" s="34">
        <v>225.4795154589758</v>
      </c>
      <c r="F231" s="34">
        <v>493.6174618933696</v>
      </c>
      <c r="G231" s="34">
        <v>149.47026826103198</v>
      </c>
      <c r="H231" s="49">
        <v>149.74335321933822</v>
      </c>
      <c r="I231" s="49">
        <v>262.0622781150125</v>
      </c>
    </row>
    <row r="232" spans="1:10" ht="12.75">
      <c r="A232" s="51">
        <v>42401</v>
      </c>
      <c r="B232" s="34">
        <v>245.52490641521658</v>
      </c>
      <c r="C232" s="34">
        <v>465.1835009876795</v>
      </c>
      <c r="D232" s="34">
        <v>172.40104160225417</v>
      </c>
      <c r="E232" s="34">
        <v>226.98335448591374</v>
      </c>
      <c r="F232" s="34">
        <v>490.9012963317961</v>
      </c>
      <c r="G232" s="34">
        <v>171.40145697327927</v>
      </c>
      <c r="H232" s="50">
        <v>172.48034541521662</v>
      </c>
      <c r="I232" s="50">
        <v>275.8247479876795</v>
      </c>
      <c r="J232" s="34"/>
    </row>
    <row r="233" spans="1:10" ht="12.75">
      <c r="A233" s="51">
        <v>42430</v>
      </c>
      <c r="B233" s="34">
        <v>237.52</v>
      </c>
      <c r="C233" s="34">
        <v>430.38</v>
      </c>
      <c r="D233" s="34">
        <v>191.14</v>
      </c>
      <c r="E233" s="34">
        <v>221.87</v>
      </c>
      <c r="F233" s="34">
        <v>492.79</v>
      </c>
      <c r="G233" s="34">
        <v>191.04</v>
      </c>
      <c r="H233" s="50">
        <v>182.65</v>
      </c>
      <c r="I233" s="50">
        <v>311.21</v>
      </c>
      <c r="J233" s="34"/>
    </row>
    <row r="234" spans="1:10" ht="12.75">
      <c r="A234" s="51">
        <v>42461</v>
      </c>
      <c r="B234" s="34">
        <v>248.47</v>
      </c>
      <c r="C234" s="34">
        <v>481.38</v>
      </c>
      <c r="D234" s="34">
        <v>154.57</v>
      </c>
      <c r="E234" s="34">
        <v>236.53</v>
      </c>
      <c r="F234" s="34">
        <v>520.87</v>
      </c>
      <c r="G234" s="34">
        <v>155.04</v>
      </c>
      <c r="H234" s="50">
        <v>174.16</v>
      </c>
      <c r="I234" s="50">
        <v>298.03</v>
      </c>
      <c r="J234" s="34"/>
    </row>
    <row r="235" spans="1:9" ht="12.75">
      <c r="A235" s="51">
        <v>42491</v>
      </c>
      <c r="B235" s="34">
        <v>249.89</v>
      </c>
      <c r="C235" s="32">
        <v>489.86</v>
      </c>
      <c r="D235" s="32">
        <v>195.54</v>
      </c>
      <c r="E235" s="32">
        <v>242.74</v>
      </c>
      <c r="F235" s="32">
        <v>511.33</v>
      </c>
      <c r="G235" s="32">
        <v>193.49</v>
      </c>
      <c r="H235" s="49">
        <v>181</v>
      </c>
      <c r="I235" s="32">
        <v>302.7</v>
      </c>
    </row>
    <row r="236" spans="1:9" ht="12.75">
      <c r="A236" s="51">
        <v>42522</v>
      </c>
      <c r="B236" s="34">
        <v>244.2868178573395</v>
      </c>
      <c r="C236" s="34">
        <v>466.1328010408445</v>
      </c>
      <c r="D236" s="34">
        <v>161.60684603248654</v>
      </c>
      <c r="E236" s="34">
        <v>238.2256686273524</v>
      </c>
      <c r="F236" s="34">
        <v>488.9921308663667</v>
      </c>
      <c r="G236" s="34">
        <v>159.88452272870728</v>
      </c>
      <c r="H236" s="49">
        <v>174.39278185733951</v>
      </c>
      <c r="I236" s="49">
        <v>301.7678370408445</v>
      </c>
    </row>
    <row r="237" ht="12.75">
      <c r="A237" s="29"/>
    </row>
    <row r="238" spans="1:8" ht="12.75">
      <c r="A238" s="34" t="s">
        <v>47</v>
      </c>
      <c r="C238" s="34"/>
      <c r="D238" s="34"/>
      <c r="E238" s="34"/>
      <c r="F238" s="34"/>
      <c r="G238" s="34"/>
      <c r="H238" s="34"/>
    </row>
    <row r="239" spans="1:8" ht="12.75">
      <c r="A239" s="42" t="s">
        <v>48</v>
      </c>
      <c r="C239" s="34"/>
      <c r="D239" s="34"/>
      <c r="E239" s="34"/>
      <c r="F239" s="34"/>
      <c r="G239" s="34"/>
      <c r="H239" s="34"/>
    </row>
    <row r="240" spans="1:9" ht="12.75">
      <c r="A240" s="90" t="s">
        <v>67</v>
      </c>
      <c r="B240" s="90"/>
      <c r="C240" s="90"/>
      <c r="D240" s="90"/>
      <c r="E240" s="90"/>
      <c r="F240" s="90"/>
      <c r="G240" s="90"/>
      <c r="H240" s="90"/>
      <c r="I240" s="90"/>
    </row>
    <row r="241" spans="2:8" ht="12.75">
      <c r="B241" s="34"/>
      <c r="C241" s="34"/>
      <c r="D241" s="34"/>
      <c r="E241" s="34"/>
      <c r="F241" s="34"/>
      <c r="G241" s="34"/>
      <c r="H241" s="34"/>
    </row>
    <row r="242" spans="2:8" ht="12.75">
      <c r="B242" s="34"/>
      <c r="C242" s="34"/>
      <c r="D242" s="34"/>
      <c r="E242" s="34"/>
      <c r="F242" s="34"/>
      <c r="G242" s="34"/>
      <c r="H242" s="34"/>
    </row>
    <row r="243" spans="2:8" ht="12.75">
      <c r="B243" s="34"/>
      <c r="C243" s="34"/>
      <c r="D243" s="34"/>
      <c r="E243" s="34"/>
      <c r="F243" s="34"/>
      <c r="G243" s="34"/>
      <c r="H243" s="34"/>
    </row>
    <row r="244" spans="2:8" ht="12.75">
      <c r="B244" s="34"/>
      <c r="C244" s="34"/>
      <c r="D244" s="34"/>
      <c r="E244" s="34"/>
      <c r="F244" s="34"/>
      <c r="G244" s="34"/>
      <c r="H244" s="34"/>
    </row>
    <row r="245" spans="2:8" ht="12.75">
      <c r="B245" s="34"/>
      <c r="C245" s="34"/>
      <c r="D245" s="34"/>
      <c r="E245" s="34"/>
      <c r="F245" s="34"/>
      <c r="G245" s="34"/>
      <c r="H245" s="34"/>
    </row>
    <row r="246" spans="2:8" ht="12.75">
      <c r="B246" s="34"/>
      <c r="C246" s="34"/>
      <c r="D246" s="34"/>
      <c r="E246" s="34"/>
      <c r="F246" s="34"/>
      <c r="G246" s="34"/>
      <c r="H246" s="34"/>
    </row>
    <row r="247" spans="2:8" ht="12.75">
      <c r="B247" s="34"/>
      <c r="C247" s="34"/>
      <c r="D247" s="34"/>
      <c r="E247" s="34"/>
      <c r="F247" s="34"/>
      <c r="G247" s="34"/>
      <c r="H247" s="34"/>
    </row>
    <row r="248" spans="2:8" ht="12.75">
      <c r="B248" s="34"/>
      <c r="C248" s="34"/>
      <c r="D248" s="34"/>
      <c r="E248" s="34"/>
      <c r="F248" s="34"/>
      <c r="G248" s="34"/>
      <c r="H248" s="34"/>
    </row>
    <row r="249" spans="2:8" ht="12.75">
      <c r="B249" s="34"/>
      <c r="C249" s="34"/>
      <c r="D249" s="34"/>
      <c r="E249" s="34"/>
      <c r="F249" s="34"/>
      <c r="G249" s="34"/>
      <c r="H249" s="34"/>
    </row>
    <row r="250" spans="2:8" ht="12.75">
      <c r="B250" s="34"/>
      <c r="C250" s="34"/>
      <c r="D250" s="34"/>
      <c r="E250" s="34"/>
      <c r="F250" s="34"/>
      <c r="G250" s="34"/>
      <c r="H250" s="34"/>
    </row>
    <row r="251" spans="2:8" ht="12.75">
      <c r="B251" s="34"/>
      <c r="C251" s="34"/>
      <c r="D251" s="34"/>
      <c r="E251" s="34"/>
      <c r="F251" s="34"/>
      <c r="G251" s="34"/>
      <c r="H251" s="34"/>
    </row>
    <row r="252" spans="2:8" ht="12.75">
      <c r="B252" s="34"/>
      <c r="C252" s="34"/>
      <c r="D252" s="34"/>
      <c r="E252" s="34"/>
      <c r="F252" s="34"/>
      <c r="G252" s="34"/>
      <c r="H252" s="34"/>
    </row>
    <row r="253" spans="2:8" ht="12.75">
      <c r="B253" s="34"/>
      <c r="C253" s="34"/>
      <c r="D253" s="34"/>
      <c r="E253" s="34"/>
      <c r="F253" s="34"/>
      <c r="G253" s="34"/>
      <c r="H253" s="34"/>
    </row>
    <row r="254" spans="2:8" ht="12.75">
      <c r="B254" s="34"/>
      <c r="C254" s="34"/>
      <c r="D254" s="34"/>
      <c r="E254" s="34"/>
      <c r="F254" s="34"/>
      <c r="G254" s="34"/>
      <c r="H254" s="34"/>
    </row>
    <row r="255" spans="2:8" ht="12.75">
      <c r="B255" s="34"/>
      <c r="C255" s="34"/>
      <c r="D255" s="34"/>
      <c r="E255" s="34"/>
      <c r="F255" s="34"/>
      <c r="G255" s="34"/>
      <c r="H255" s="34"/>
    </row>
    <row r="256" spans="2:8" ht="12.75">
      <c r="B256" s="34"/>
      <c r="C256" s="34"/>
      <c r="D256" s="34"/>
      <c r="E256" s="34"/>
      <c r="F256" s="34"/>
      <c r="G256" s="34"/>
      <c r="H256" s="34"/>
    </row>
    <row r="257" spans="2:8" ht="12.75">
      <c r="B257" s="34"/>
      <c r="C257" s="34"/>
      <c r="D257" s="34"/>
      <c r="E257" s="34"/>
      <c r="F257" s="34"/>
      <c r="G257" s="34"/>
      <c r="H257" s="34"/>
    </row>
    <row r="258" spans="2:8" ht="12.75">
      <c r="B258" s="34"/>
      <c r="C258" s="34"/>
      <c r="D258" s="34"/>
      <c r="E258" s="34"/>
      <c r="F258" s="34"/>
      <c r="G258" s="34"/>
      <c r="H258" s="34"/>
    </row>
    <row r="259" spans="2:8" ht="12.75">
      <c r="B259" s="34"/>
      <c r="C259" s="34"/>
      <c r="D259" s="34"/>
      <c r="E259" s="34"/>
      <c r="F259" s="34"/>
      <c r="G259" s="34"/>
      <c r="H259" s="34"/>
    </row>
    <row r="260" spans="2:8" ht="12.75">
      <c r="B260" s="34"/>
      <c r="C260" s="34"/>
      <c r="D260" s="34"/>
      <c r="E260" s="34"/>
      <c r="F260" s="34"/>
      <c r="G260" s="34"/>
      <c r="H260" s="34"/>
    </row>
  </sheetData>
  <sheetProtection/>
  <mergeCells count="6">
    <mergeCell ref="A2:I2"/>
    <mergeCell ref="A3:I3"/>
    <mergeCell ref="B5:D5"/>
    <mergeCell ref="E5:G5"/>
    <mergeCell ref="H5:I5"/>
    <mergeCell ref="A240:I240"/>
  </mergeCells>
  <printOptions horizontalCentered="1"/>
  <pageMargins left="0.5" right="0.5" top="0.75" bottom="0.75" header="0.3" footer="0.3"/>
  <pageSetup fitToHeight="0" fitToWidth="1" horizontalDpi="600" verticalDpi="600" orientation="portrait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3"/>
  <sheetViews>
    <sheetView zoomScalePageLayoutView="0" workbookViewId="0" topLeftCell="A1">
      <pane xSplit="1" ySplit="9" topLeftCell="B1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D97" sqref="D97"/>
    </sheetView>
  </sheetViews>
  <sheetFormatPr defaultColWidth="8.8515625" defaultRowHeight="12.75"/>
  <cols>
    <col min="1" max="1" width="8.421875" style="32" customWidth="1"/>
    <col min="2" max="2" width="13.00390625" style="32" customWidth="1"/>
    <col min="3" max="3" width="12.421875" style="32" customWidth="1"/>
    <col min="4" max="4" width="12.140625" style="32" customWidth="1"/>
    <col min="5" max="5" width="12.00390625" style="32" customWidth="1"/>
    <col min="6" max="6" width="11.7109375" style="32" customWidth="1"/>
    <col min="7" max="7" width="12.140625" style="32" customWidth="1"/>
    <col min="8" max="8" width="10.7109375" style="32" customWidth="1"/>
    <col min="9" max="9" width="10.8515625" style="32" customWidth="1"/>
    <col min="10" max="16384" width="8.8515625" style="32" customWidth="1"/>
  </cols>
  <sheetData>
    <row r="1" spans="1:9" ht="12.75">
      <c r="A1" s="29"/>
      <c r="I1" s="48" t="s">
        <v>65</v>
      </c>
    </row>
    <row r="2" spans="1:9" ht="12.75">
      <c r="A2" s="87" t="s">
        <v>68</v>
      </c>
      <c r="B2" s="88"/>
      <c r="C2" s="88"/>
      <c r="D2" s="88"/>
      <c r="E2" s="88"/>
      <c r="F2" s="88"/>
      <c r="G2" s="88"/>
      <c r="H2" s="88"/>
      <c r="I2" s="88"/>
    </row>
    <row r="3" spans="1:9" ht="12.75">
      <c r="A3" s="88" t="s">
        <v>66</v>
      </c>
      <c r="B3" s="88"/>
      <c r="C3" s="88"/>
      <c r="D3" s="88"/>
      <c r="E3" s="88"/>
      <c r="F3" s="88"/>
      <c r="G3" s="88"/>
      <c r="H3" s="88"/>
      <c r="I3" s="88"/>
    </row>
    <row r="4" ht="12.75">
      <c r="A4" s="29"/>
    </row>
    <row r="5" spans="1:9" ht="12.75">
      <c r="A5" s="31"/>
      <c r="B5" s="31"/>
      <c r="C5" s="31"/>
      <c r="D5" s="31"/>
      <c r="E5" s="31"/>
      <c r="F5" s="31"/>
      <c r="G5" s="31"/>
      <c r="H5" s="31"/>
      <c r="I5" s="31"/>
    </row>
    <row r="6" spans="1:8" ht="12.75">
      <c r="A6" s="32" t="s">
        <v>0</v>
      </c>
      <c r="B6" s="33" t="s">
        <v>25</v>
      </c>
      <c r="C6" s="33"/>
      <c r="D6" s="31" t="s">
        <v>1</v>
      </c>
      <c r="E6" s="33" t="s">
        <v>24</v>
      </c>
      <c r="F6" s="33"/>
      <c r="G6" s="33" t="s">
        <v>23</v>
      </c>
      <c r="H6" s="33"/>
    </row>
    <row r="7" spans="7:8" ht="12.75">
      <c r="G7" s="33" t="s">
        <v>26</v>
      </c>
      <c r="H7" s="33"/>
    </row>
    <row r="8" spans="1:8" ht="12.75">
      <c r="A8" s="29" t="s">
        <v>2</v>
      </c>
      <c r="B8" s="32" t="s">
        <v>3</v>
      </c>
      <c r="C8" s="32" t="s">
        <v>20</v>
      </c>
      <c r="D8" s="31" t="s">
        <v>20</v>
      </c>
      <c r="F8" s="32" t="s">
        <v>20</v>
      </c>
      <c r="G8" s="33" t="s">
        <v>17</v>
      </c>
      <c r="H8" s="33"/>
    </row>
    <row r="9" spans="1:8" ht="12.75">
      <c r="A9" s="29" t="s">
        <v>22</v>
      </c>
      <c r="B9" s="32" t="s">
        <v>21</v>
      </c>
      <c r="C9" s="32" t="s">
        <v>19</v>
      </c>
      <c r="D9" s="31" t="s">
        <v>19</v>
      </c>
      <c r="E9" s="32" t="s">
        <v>21</v>
      </c>
      <c r="F9" s="32" t="s">
        <v>19</v>
      </c>
      <c r="G9" s="31" t="s">
        <v>4</v>
      </c>
      <c r="H9" s="31" t="s">
        <v>18</v>
      </c>
    </row>
    <row r="10" ht="12.75">
      <c r="A10" s="29"/>
    </row>
    <row r="11" ht="12.75">
      <c r="A11" s="28">
        <v>1994</v>
      </c>
    </row>
    <row r="12" spans="1:8" ht="12.75">
      <c r="A12" s="29" t="s">
        <v>5</v>
      </c>
      <c r="B12" s="34"/>
      <c r="C12" s="34">
        <v>251.26</v>
      </c>
      <c r="D12" s="34">
        <v>246.51</v>
      </c>
      <c r="E12" s="34"/>
      <c r="F12" s="34">
        <v>41.46</v>
      </c>
      <c r="G12" s="34">
        <v>839.2</v>
      </c>
      <c r="H12" s="34">
        <v>777.2</v>
      </c>
    </row>
    <row r="13" spans="1:8" ht="12.75">
      <c r="A13" s="29" t="s">
        <v>6</v>
      </c>
      <c r="B13" s="34">
        <v>8.01</v>
      </c>
      <c r="C13" s="34">
        <v>290.13</v>
      </c>
      <c r="D13" s="34">
        <v>286.9</v>
      </c>
      <c r="E13" s="34">
        <v>8.01</v>
      </c>
      <c r="F13" s="34">
        <v>70.4</v>
      </c>
      <c r="G13" s="34">
        <v>980.69</v>
      </c>
      <c r="H13" s="34">
        <v>960.21</v>
      </c>
    </row>
    <row r="14" spans="1:8" ht="12.75">
      <c r="A14" s="29" t="s">
        <v>7</v>
      </c>
      <c r="B14" s="34">
        <v>95.28</v>
      </c>
      <c r="C14" s="34">
        <v>351.47</v>
      </c>
      <c r="D14" s="34">
        <v>357.64</v>
      </c>
      <c r="E14" s="34">
        <v>96.44</v>
      </c>
      <c r="F14" s="34">
        <v>80.38</v>
      </c>
      <c r="G14" s="34">
        <v>1089.91</v>
      </c>
      <c r="H14" s="34">
        <v>1040.2</v>
      </c>
    </row>
    <row r="15" spans="1:8" ht="12.75">
      <c r="A15" s="29" t="s">
        <v>8</v>
      </c>
      <c r="B15" s="34">
        <v>128.91</v>
      </c>
      <c r="C15" s="34">
        <v>335.76</v>
      </c>
      <c r="D15" s="34">
        <v>343.21</v>
      </c>
      <c r="E15" s="34">
        <v>75.34</v>
      </c>
      <c r="F15" s="34">
        <v>46.65</v>
      </c>
      <c r="G15" s="34">
        <v>1288.21</v>
      </c>
      <c r="H15" s="34">
        <v>1254.35</v>
      </c>
    </row>
    <row r="16" spans="1:8" ht="12.75">
      <c r="A16" s="29"/>
      <c r="B16" s="34"/>
      <c r="C16" s="34"/>
      <c r="D16" s="34"/>
      <c r="E16" s="34"/>
      <c r="F16" s="34"/>
      <c r="G16" s="34"/>
      <c r="H16" s="34"/>
    </row>
    <row r="17" spans="1:8" ht="12.75">
      <c r="A17" s="28">
        <v>1995</v>
      </c>
      <c r="B17" s="34"/>
      <c r="C17" s="34"/>
      <c r="D17" s="34"/>
      <c r="E17" s="34"/>
      <c r="F17" s="34"/>
      <c r="G17" s="34"/>
      <c r="H17" s="34"/>
    </row>
    <row r="18" spans="1:8" ht="12.75">
      <c r="A18" s="29" t="s">
        <v>9</v>
      </c>
      <c r="B18" s="34">
        <v>82.58</v>
      </c>
      <c r="C18" s="34">
        <v>120.36</v>
      </c>
      <c r="D18" s="34">
        <v>121.5</v>
      </c>
      <c r="E18" s="34">
        <v>30.06</v>
      </c>
      <c r="F18" s="34">
        <v>9.85</v>
      </c>
      <c r="G18" s="34">
        <v>534.04</v>
      </c>
      <c r="H18" s="34">
        <v>533.82</v>
      </c>
    </row>
    <row r="19" spans="1:8" ht="12.75">
      <c r="A19" s="29" t="s">
        <v>10</v>
      </c>
      <c r="B19" s="34">
        <v>94.51</v>
      </c>
      <c r="C19" s="34">
        <v>128.57</v>
      </c>
      <c r="D19" s="34">
        <v>130.59</v>
      </c>
      <c r="E19" s="34">
        <v>38.98</v>
      </c>
      <c r="F19" s="34">
        <v>7.06</v>
      </c>
      <c r="G19" s="34">
        <v>425.03</v>
      </c>
      <c r="H19" s="34">
        <v>424.5</v>
      </c>
    </row>
    <row r="20" spans="1:8" ht="12.75">
      <c r="A20" s="29" t="s">
        <v>5</v>
      </c>
      <c r="B20" s="34">
        <v>71.01</v>
      </c>
      <c r="C20" s="34">
        <v>124.07</v>
      </c>
      <c r="D20" s="34">
        <v>125.42</v>
      </c>
      <c r="E20" s="34">
        <v>29.78</v>
      </c>
      <c r="F20" s="34">
        <v>5.66</v>
      </c>
      <c r="G20" s="34">
        <v>558.74</v>
      </c>
      <c r="H20" s="34">
        <v>567.47</v>
      </c>
    </row>
    <row r="21" spans="1:8" ht="12.75">
      <c r="A21" s="29" t="s">
        <v>11</v>
      </c>
      <c r="B21" s="34">
        <v>19.79</v>
      </c>
      <c r="C21" s="34">
        <v>85.26</v>
      </c>
      <c r="D21" s="34">
        <v>83.32</v>
      </c>
      <c r="E21" s="34">
        <v>4.65</v>
      </c>
      <c r="F21" s="34">
        <v>3.5</v>
      </c>
      <c r="G21" s="34">
        <v>416.06</v>
      </c>
      <c r="H21" s="34">
        <v>416.29</v>
      </c>
    </row>
    <row r="22" spans="1:8" ht="12.75">
      <c r="A22" s="29" t="s">
        <v>12</v>
      </c>
      <c r="B22" s="34">
        <v>25.3</v>
      </c>
      <c r="C22" s="34">
        <v>93.41</v>
      </c>
      <c r="D22" s="34">
        <v>104.52</v>
      </c>
      <c r="E22" s="34">
        <v>6.83</v>
      </c>
      <c r="F22" s="34">
        <v>3.97</v>
      </c>
      <c r="G22" s="34">
        <v>512.37</v>
      </c>
      <c r="H22" s="34">
        <v>475.76</v>
      </c>
    </row>
    <row r="23" spans="1:8" ht="12.75">
      <c r="A23" s="29" t="s">
        <v>6</v>
      </c>
      <c r="B23" s="34">
        <v>20.05</v>
      </c>
      <c r="C23" s="34">
        <v>91.45</v>
      </c>
      <c r="D23" s="34">
        <v>90.13</v>
      </c>
      <c r="E23" s="34">
        <v>4.92</v>
      </c>
      <c r="F23" s="34">
        <v>3.49</v>
      </c>
      <c r="G23" s="34">
        <v>517.64</v>
      </c>
      <c r="H23" s="34">
        <v>520.81</v>
      </c>
    </row>
    <row r="24" spans="1:8" ht="12.75">
      <c r="A24" s="29" t="s">
        <v>13</v>
      </c>
      <c r="B24" s="34">
        <v>20.44</v>
      </c>
      <c r="C24" s="34">
        <v>76.55</v>
      </c>
      <c r="D24" s="34">
        <v>72.73</v>
      </c>
      <c r="E24" s="34">
        <v>3.98</v>
      </c>
      <c r="F24" s="34">
        <v>3.04</v>
      </c>
      <c r="G24" s="34">
        <v>434.66</v>
      </c>
      <c r="H24" s="34">
        <v>442.11</v>
      </c>
    </row>
    <row r="25" spans="1:8" ht="12.75">
      <c r="A25" s="29" t="s">
        <v>14</v>
      </c>
      <c r="B25" s="34">
        <v>19.12</v>
      </c>
      <c r="C25" s="34">
        <v>90.67</v>
      </c>
      <c r="D25" s="34">
        <v>89.91</v>
      </c>
      <c r="E25" s="34">
        <v>3.56</v>
      </c>
      <c r="F25" s="34">
        <v>2.85</v>
      </c>
      <c r="G25" s="34">
        <v>455.09</v>
      </c>
      <c r="H25" s="34">
        <v>447.91</v>
      </c>
    </row>
    <row r="26" spans="1:8" ht="12.75">
      <c r="A26" s="29" t="s">
        <v>7</v>
      </c>
      <c r="B26" s="34">
        <v>17.01</v>
      </c>
      <c r="C26" s="34">
        <v>90.11</v>
      </c>
      <c r="D26" s="34">
        <v>91.98</v>
      </c>
      <c r="E26" s="34">
        <v>4.39</v>
      </c>
      <c r="F26" s="34">
        <v>4.85</v>
      </c>
      <c r="G26" s="34">
        <v>469.48</v>
      </c>
      <c r="H26" s="34">
        <v>478.34</v>
      </c>
    </row>
    <row r="27" spans="1:8" ht="12.75">
      <c r="A27" s="29" t="s">
        <v>35</v>
      </c>
      <c r="B27" s="34">
        <v>13.64</v>
      </c>
      <c r="C27" s="34">
        <v>92.97</v>
      </c>
      <c r="D27" s="34">
        <v>92.57</v>
      </c>
      <c r="E27" s="34">
        <v>4.69</v>
      </c>
      <c r="F27" s="34">
        <v>3.53</v>
      </c>
      <c r="G27" s="34">
        <v>478</v>
      </c>
      <c r="H27" s="34">
        <v>472.42</v>
      </c>
    </row>
    <row r="28" spans="1:8" ht="12.75">
      <c r="A28" s="29" t="s">
        <v>33</v>
      </c>
      <c r="B28" s="34">
        <v>25.27</v>
      </c>
      <c r="C28" s="34">
        <v>107.96</v>
      </c>
      <c r="D28" s="34">
        <v>109.78</v>
      </c>
      <c r="E28" s="34">
        <v>4.75</v>
      </c>
      <c r="F28" s="34">
        <v>4.7</v>
      </c>
      <c r="G28" s="34">
        <v>558.21</v>
      </c>
      <c r="H28" s="34">
        <v>521.84</v>
      </c>
    </row>
    <row r="29" spans="1:8" ht="12.75">
      <c r="A29" s="29" t="s">
        <v>8</v>
      </c>
      <c r="B29" s="34">
        <v>34.29</v>
      </c>
      <c r="C29" s="34">
        <v>108.9</v>
      </c>
      <c r="D29" s="34">
        <v>110.06</v>
      </c>
      <c r="E29" s="34">
        <v>9.33</v>
      </c>
      <c r="F29" s="34">
        <v>5.44</v>
      </c>
      <c r="G29" s="34">
        <v>395.54</v>
      </c>
      <c r="H29" s="34">
        <v>400.51</v>
      </c>
    </row>
    <row r="30" spans="1:8" ht="12.75">
      <c r="A30" s="29"/>
      <c r="B30" s="34"/>
      <c r="C30" s="34"/>
      <c r="D30" s="34"/>
      <c r="E30" s="34"/>
      <c r="F30" s="34"/>
      <c r="G30" s="34"/>
      <c r="H30" s="34"/>
    </row>
    <row r="31" spans="1:8" ht="12.75">
      <c r="A31" s="28">
        <v>1996</v>
      </c>
      <c r="B31" s="34"/>
      <c r="C31" s="34"/>
      <c r="D31" s="34"/>
      <c r="E31" s="34"/>
      <c r="F31" s="34"/>
      <c r="G31" s="34"/>
      <c r="H31" s="34"/>
    </row>
    <row r="32" spans="1:8" ht="12.75">
      <c r="A32" s="29" t="s">
        <v>9</v>
      </c>
      <c r="B32" s="34">
        <v>48.07</v>
      </c>
      <c r="C32" s="34">
        <v>134.92</v>
      </c>
      <c r="D32" s="34">
        <v>134.25</v>
      </c>
      <c r="E32" s="34">
        <v>8.67</v>
      </c>
      <c r="F32" s="34">
        <v>6.42</v>
      </c>
      <c r="G32" s="34">
        <v>537.25</v>
      </c>
      <c r="H32" s="34">
        <v>559.26</v>
      </c>
    </row>
    <row r="33" spans="1:8" ht="12.75">
      <c r="A33" s="29" t="s">
        <v>10</v>
      </c>
      <c r="B33" s="34">
        <v>45.11</v>
      </c>
      <c r="C33" s="34">
        <v>123.59</v>
      </c>
      <c r="D33" s="34">
        <v>124.65</v>
      </c>
      <c r="E33" s="34">
        <v>4.16</v>
      </c>
      <c r="F33" s="34">
        <v>5.57</v>
      </c>
      <c r="G33" s="34">
        <v>482.06</v>
      </c>
      <c r="H33" s="34">
        <v>476.24</v>
      </c>
    </row>
    <row r="34" spans="1:8" ht="12.75">
      <c r="A34" s="29" t="s">
        <v>5</v>
      </c>
      <c r="B34" s="34">
        <v>56.48</v>
      </c>
      <c r="C34" s="34">
        <v>130.88</v>
      </c>
      <c r="D34" s="34">
        <v>134.13</v>
      </c>
      <c r="E34" s="34">
        <v>6.69</v>
      </c>
      <c r="F34" s="34">
        <v>5.86</v>
      </c>
      <c r="G34" s="34">
        <v>557.94</v>
      </c>
      <c r="H34" s="34">
        <v>562.6</v>
      </c>
    </row>
    <row r="35" spans="1:8" ht="12.75">
      <c r="A35" s="29" t="s">
        <v>11</v>
      </c>
      <c r="B35" s="34">
        <v>55.4</v>
      </c>
      <c r="C35" s="34">
        <v>129.01</v>
      </c>
      <c r="D35" s="34">
        <v>125.16</v>
      </c>
      <c r="E35" s="34">
        <v>10.16</v>
      </c>
      <c r="F35" s="34">
        <v>6.34</v>
      </c>
      <c r="G35" s="34">
        <v>543.86</v>
      </c>
      <c r="H35" s="34">
        <v>507.28</v>
      </c>
    </row>
    <row r="36" spans="1:8" ht="12.75">
      <c r="A36" s="29" t="s">
        <v>12</v>
      </c>
      <c r="B36" s="34">
        <v>107.99</v>
      </c>
      <c r="C36" s="34">
        <v>168.32</v>
      </c>
      <c r="D36" s="34">
        <v>183.25</v>
      </c>
      <c r="E36" s="34">
        <v>40.81</v>
      </c>
      <c r="F36" s="34">
        <v>10.96</v>
      </c>
      <c r="G36" s="34">
        <v>680.07</v>
      </c>
      <c r="H36" s="34">
        <v>677.85</v>
      </c>
    </row>
    <row r="37" spans="1:8" ht="12.75">
      <c r="A37" s="29" t="s">
        <v>6</v>
      </c>
      <c r="B37" s="34">
        <v>148.71</v>
      </c>
      <c r="C37" s="34">
        <v>164.2</v>
      </c>
      <c r="D37" s="34">
        <v>154.63</v>
      </c>
      <c r="E37" s="34">
        <v>22.35</v>
      </c>
      <c r="F37" s="34">
        <v>7.97</v>
      </c>
      <c r="G37" s="34">
        <v>643.92</v>
      </c>
      <c r="H37" s="34">
        <v>672.17</v>
      </c>
    </row>
    <row r="38" spans="1:8" ht="12.75">
      <c r="A38" s="29" t="s">
        <v>13</v>
      </c>
      <c r="B38" s="34">
        <v>132.05</v>
      </c>
      <c r="C38" s="34">
        <v>186.79</v>
      </c>
      <c r="D38" s="34">
        <v>185.48</v>
      </c>
      <c r="E38" s="34">
        <v>17.37</v>
      </c>
      <c r="F38" s="34">
        <v>7.76</v>
      </c>
      <c r="G38" s="34">
        <v>699.22</v>
      </c>
      <c r="H38" s="34">
        <v>738.23</v>
      </c>
    </row>
    <row r="39" spans="1:8" ht="12.75">
      <c r="A39" s="29" t="s">
        <v>14</v>
      </c>
      <c r="B39" s="34">
        <v>196.84</v>
      </c>
      <c r="C39" s="34">
        <v>176.61</v>
      </c>
      <c r="D39" s="34">
        <v>185.5</v>
      </c>
      <c r="E39" s="34">
        <v>26.87</v>
      </c>
      <c r="F39" s="34">
        <v>9.53</v>
      </c>
      <c r="G39" s="34">
        <v>755.84</v>
      </c>
      <c r="H39" s="34">
        <v>757.08</v>
      </c>
    </row>
    <row r="40" spans="1:8" ht="12.75">
      <c r="A40" s="29" t="s">
        <v>7</v>
      </c>
      <c r="B40" s="34">
        <v>150.22</v>
      </c>
      <c r="C40" s="34">
        <v>186.07</v>
      </c>
      <c r="D40" s="34">
        <v>184.75</v>
      </c>
      <c r="E40" s="34">
        <v>20.2</v>
      </c>
      <c r="F40" s="34">
        <v>7.8</v>
      </c>
      <c r="G40" s="34">
        <v>656.65</v>
      </c>
      <c r="H40" s="34">
        <v>639.61</v>
      </c>
    </row>
    <row r="41" spans="1:8" ht="12.75">
      <c r="A41" s="29" t="s">
        <v>35</v>
      </c>
      <c r="B41" s="34">
        <v>154.18</v>
      </c>
      <c r="C41" s="34">
        <v>215.85</v>
      </c>
      <c r="D41" s="34">
        <v>211.86</v>
      </c>
      <c r="E41" s="34">
        <v>17.71</v>
      </c>
      <c r="F41" s="34">
        <v>9</v>
      </c>
      <c r="G41" s="34">
        <v>575.2</v>
      </c>
      <c r="H41" s="34">
        <v>580.4</v>
      </c>
    </row>
    <row r="42" spans="1:8" ht="12.75">
      <c r="A42" s="29" t="s">
        <v>33</v>
      </c>
      <c r="B42" s="34">
        <v>101.27</v>
      </c>
      <c r="C42" s="34">
        <v>172.18</v>
      </c>
      <c r="D42" s="34">
        <v>183.25</v>
      </c>
      <c r="E42" s="34">
        <v>13.8</v>
      </c>
      <c r="F42" s="34">
        <v>7.46</v>
      </c>
      <c r="G42" s="34">
        <v>547.76</v>
      </c>
      <c r="H42" s="34">
        <v>546.74</v>
      </c>
    </row>
    <row r="43" spans="1:8" ht="12.75">
      <c r="A43" s="29" t="s">
        <v>8</v>
      </c>
      <c r="B43" s="34">
        <v>109.2</v>
      </c>
      <c r="C43" s="34">
        <v>225.13</v>
      </c>
      <c r="D43" s="34">
        <v>217.68</v>
      </c>
      <c r="E43" s="34">
        <v>15.73</v>
      </c>
      <c r="F43" s="34">
        <v>10.85</v>
      </c>
      <c r="G43" s="34">
        <v>654.61</v>
      </c>
      <c r="H43" s="34">
        <v>626</v>
      </c>
    </row>
    <row r="44" spans="1:8" ht="12.75">
      <c r="A44" s="29"/>
      <c r="B44" s="34"/>
      <c r="C44" s="34"/>
      <c r="D44" s="34"/>
      <c r="E44" s="34"/>
      <c r="F44" s="34"/>
      <c r="G44" s="34"/>
      <c r="H44" s="34"/>
    </row>
    <row r="45" spans="1:8" ht="12.75">
      <c r="A45" s="28">
        <v>1997</v>
      </c>
      <c r="B45" s="34"/>
      <c r="C45" s="34"/>
      <c r="D45" s="34"/>
      <c r="E45" s="34"/>
      <c r="F45" s="34"/>
      <c r="G45" s="34"/>
      <c r="H45" s="34"/>
    </row>
    <row r="46" spans="1:8" ht="12.75">
      <c r="A46" s="29" t="s">
        <v>9</v>
      </c>
      <c r="B46" s="34">
        <v>174.87</v>
      </c>
      <c r="C46" s="34">
        <v>219.57</v>
      </c>
      <c r="D46" s="34">
        <v>222.6</v>
      </c>
      <c r="E46" s="34">
        <v>24.61</v>
      </c>
      <c r="F46" s="34">
        <v>10.75</v>
      </c>
      <c r="G46" s="34">
        <v>599.07</v>
      </c>
      <c r="H46" s="34">
        <v>619.34</v>
      </c>
    </row>
    <row r="47" spans="1:8" ht="12.75">
      <c r="A47" s="29" t="s">
        <v>10</v>
      </c>
      <c r="B47" s="34">
        <v>131.19</v>
      </c>
      <c r="C47" s="34">
        <v>188.39</v>
      </c>
      <c r="D47" s="34">
        <v>193.56</v>
      </c>
      <c r="E47" s="34">
        <v>17.74</v>
      </c>
      <c r="F47" s="34">
        <v>8.5</v>
      </c>
      <c r="G47" s="34">
        <v>527.81</v>
      </c>
      <c r="H47" s="34">
        <v>519.13</v>
      </c>
    </row>
    <row r="48" spans="1:8" ht="12.75">
      <c r="A48" s="29" t="s">
        <v>5</v>
      </c>
      <c r="B48" s="34">
        <v>132.17</v>
      </c>
      <c r="C48" s="34">
        <v>249.8</v>
      </c>
      <c r="D48" s="34">
        <v>258.52</v>
      </c>
      <c r="E48" s="34">
        <v>10.93</v>
      </c>
      <c r="F48" s="34">
        <v>8.11</v>
      </c>
      <c r="G48" s="34">
        <v>595.41</v>
      </c>
      <c r="H48" s="34">
        <v>539.23</v>
      </c>
    </row>
    <row r="49" spans="1:8" ht="12.75">
      <c r="A49" s="29" t="s">
        <v>11</v>
      </c>
      <c r="B49" s="34">
        <v>146.95</v>
      </c>
      <c r="C49" s="34">
        <v>245.27</v>
      </c>
      <c r="D49" s="34">
        <v>265.87</v>
      </c>
      <c r="E49" s="34">
        <v>12.11</v>
      </c>
      <c r="F49" s="34">
        <v>8.94</v>
      </c>
      <c r="G49" s="34">
        <v>746.24</v>
      </c>
      <c r="H49" s="34">
        <v>731.02</v>
      </c>
    </row>
    <row r="50" spans="1:8" ht="12.75">
      <c r="A50" s="29" t="s">
        <v>12</v>
      </c>
      <c r="B50" s="34">
        <v>106.49</v>
      </c>
      <c r="C50" s="34">
        <v>229.74</v>
      </c>
      <c r="D50" s="34">
        <v>234.69</v>
      </c>
      <c r="E50" s="34">
        <v>4.65</v>
      </c>
      <c r="F50" s="34">
        <v>8.15</v>
      </c>
      <c r="G50" s="34">
        <v>696.45</v>
      </c>
      <c r="H50" s="34">
        <v>688.2</v>
      </c>
    </row>
    <row r="51" spans="1:8" ht="12.75">
      <c r="A51" s="29" t="s">
        <v>6</v>
      </c>
      <c r="B51" s="34">
        <v>77.43</v>
      </c>
      <c r="C51" s="34">
        <v>154.73</v>
      </c>
      <c r="D51" s="34">
        <v>152.9</v>
      </c>
      <c r="E51" s="34">
        <v>3.76</v>
      </c>
      <c r="F51" s="34">
        <v>5.9</v>
      </c>
      <c r="G51" s="34">
        <v>576.88</v>
      </c>
      <c r="H51" s="34">
        <v>564.15</v>
      </c>
    </row>
    <row r="52" spans="1:8" ht="12.75">
      <c r="A52" s="29" t="s">
        <v>13</v>
      </c>
      <c r="B52" s="34">
        <v>71.11</v>
      </c>
      <c r="C52" s="34">
        <v>196.63</v>
      </c>
      <c r="D52" s="34">
        <v>202.63</v>
      </c>
      <c r="E52" s="34">
        <v>3.66</v>
      </c>
      <c r="F52" s="34">
        <v>5.81</v>
      </c>
      <c r="G52" s="34">
        <v>735.8</v>
      </c>
      <c r="H52" s="34">
        <v>633.89</v>
      </c>
    </row>
    <row r="53" spans="1:8" ht="12.75">
      <c r="A53" s="29" t="s">
        <v>14</v>
      </c>
      <c r="B53" s="34">
        <v>63.64</v>
      </c>
      <c r="C53" s="34">
        <v>158.81</v>
      </c>
      <c r="D53" s="34">
        <v>169.07</v>
      </c>
      <c r="E53" s="34">
        <v>2.99</v>
      </c>
      <c r="F53" s="34">
        <v>5.33</v>
      </c>
      <c r="G53" s="34">
        <v>507.3</v>
      </c>
      <c r="H53" s="34">
        <v>470.05</v>
      </c>
    </row>
    <row r="54" spans="1:8" ht="12.75">
      <c r="A54" s="29" t="s">
        <v>7</v>
      </c>
      <c r="B54" s="34">
        <v>76.36</v>
      </c>
      <c r="C54" s="34">
        <v>178.03</v>
      </c>
      <c r="D54" s="34">
        <v>180.61</v>
      </c>
      <c r="E54" s="34">
        <v>3.05</v>
      </c>
      <c r="F54" s="34">
        <v>6.4</v>
      </c>
      <c r="G54" s="34">
        <v>644.13</v>
      </c>
      <c r="H54" s="34">
        <v>599.04</v>
      </c>
    </row>
    <row r="55" spans="1:8" ht="12.75">
      <c r="A55" s="29" t="s">
        <v>35</v>
      </c>
      <c r="B55" s="34">
        <v>83.8</v>
      </c>
      <c r="C55" s="34">
        <v>174.35</v>
      </c>
      <c r="D55" s="34">
        <v>192.46</v>
      </c>
      <c r="E55" s="34">
        <v>4.54</v>
      </c>
      <c r="F55" s="34">
        <v>6.92</v>
      </c>
      <c r="G55" s="34">
        <v>687.96</v>
      </c>
      <c r="H55" s="34">
        <v>645.18</v>
      </c>
    </row>
    <row r="56" spans="1:8" ht="12.75">
      <c r="A56" s="29" t="s">
        <v>16</v>
      </c>
      <c r="B56" s="34">
        <v>62.6</v>
      </c>
      <c r="C56" s="34">
        <v>143.48</v>
      </c>
      <c r="D56" s="34">
        <v>140.17</v>
      </c>
      <c r="E56" s="34">
        <v>3.13</v>
      </c>
      <c r="F56" s="34">
        <v>6.21</v>
      </c>
      <c r="G56" s="34">
        <v>538.69</v>
      </c>
      <c r="H56" s="34">
        <v>474.53</v>
      </c>
    </row>
    <row r="57" spans="1:8" ht="12.75">
      <c r="A57" s="29" t="s">
        <v>36</v>
      </c>
      <c r="B57" s="34">
        <v>91.8</v>
      </c>
      <c r="C57" s="34">
        <v>167.66</v>
      </c>
      <c r="D57" s="34">
        <v>180.9</v>
      </c>
      <c r="E57" s="34">
        <v>4.59</v>
      </c>
      <c r="F57" s="34">
        <v>6.3</v>
      </c>
      <c r="G57" s="34">
        <v>725.37</v>
      </c>
      <c r="H57" s="34">
        <v>667.65</v>
      </c>
    </row>
    <row r="58" spans="1:8" ht="12.75">
      <c r="A58" s="29"/>
      <c r="B58" s="34"/>
      <c r="C58" s="34"/>
      <c r="D58" s="34"/>
      <c r="E58" s="34"/>
      <c r="F58" s="34"/>
      <c r="G58" s="34"/>
      <c r="H58" s="34"/>
    </row>
    <row r="59" spans="1:8" ht="12.75">
      <c r="A59" s="28">
        <v>1998</v>
      </c>
      <c r="B59" s="34"/>
      <c r="C59" s="34"/>
      <c r="D59" s="34"/>
      <c r="E59" s="34"/>
      <c r="F59" s="34"/>
      <c r="G59" s="34"/>
      <c r="H59" s="34"/>
    </row>
    <row r="60" spans="1:8" ht="12.75">
      <c r="A60" s="29" t="s">
        <v>5</v>
      </c>
      <c r="B60" s="34">
        <v>93.63</v>
      </c>
      <c r="C60" s="34">
        <v>207.7</v>
      </c>
      <c r="D60" s="34">
        <v>228.69</v>
      </c>
      <c r="E60" s="34">
        <v>7.12</v>
      </c>
      <c r="F60" s="34">
        <v>9.06</v>
      </c>
      <c r="G60" s="34">
        <v>1917.45</v>
      </c>
      <c r="H60" s="34">
        <v>1879.08</v>
      </c>
    </row>
    <row r="61" spans="1:8" ht="12.75">
      <c r="A61" s="29" t="s">
        <v>6</v>
      </c>
      <c r="B61" s="34">
        <v>102.11</v>
      </c>
      <c r="C61" s="34">
        <v>205.88</v>
      </c>
      <c r="D61" s="34">
        <v>202.05</v>
      </c>
      <c r="E61" s="34">
        <v>6.51</v>
      </c>
      <c r="F61" s="34">
        <v>9.67</v>
      </c>
      <c r="G61" s="34">
        <v>1837.36</v>
      </c>
      <c r="H61" s="34">
        <v>1813.13</v>
      </c>
    </row>
    <row r="62" spans="1:8" ht="12.75">
      <c r="A62" s="29" t="s">
        <v>7</v>
      </c>
      <c r="B62" s="34">
        <v>103.79</v>
      </c>
      <c r="C62" s="34">
        <v>165.86</v>
      </c>
      <c r="D62" s="34">
        <v>162.64</v>
      </c>
      <c r="E62" s="34">
        <v>4.48</v>
      </c>
      <c r="F62" s="34">
        <v>6.52</v>
      </c>
      <c r="G62" s="34">
        <v>1856.35</v>
      </c>
      <c r="H62" s="34">
        <v>1809.8</v>
      </c>
    </row>
    <row r="63" spans="1:8" ht="12.75">
      <c r="A63" s="29" t="s">
        <v>8</v>
      </c>
      <c r="B63" s="34">
        <v>154.49</v>
      </c>
      <c r="C63" s="34">
        <v>223.33</v>
      </c>
      <c r="D63" s="34">
        <v>217.23</v>
      </c>
      <c r="E63" s="34">
        <v>11.59</v>
      </c>
      <c r="F63" s="34">
        <v>10.59</v>
      </c>
      <c r="G63" s="34">
        <v>1807.25</v>
      </c>
      <c r="H63" s="34">
        <v>1749.58</v>
      </c>
    </row>
    <row r="64" spans="1:8" ht="12.75">
      <c r="A64" s="29"/>
      <c r="B64" s="34"/>
      <c r="C64" s="34"/>
      <c r="D64" s="34"/>
      <c r="E64" s="34"/>
      <c r="F64" s="34"/>
      <c r="G64" s="34"/>
      <c r="H64" s="34"/>
    </row>
    <row r="65" spans="1:8" ht="12.75">
      <c r="A65" s="28">
        <v>1999</v>
      </c>
      <c r="B65" s="34"/>
      <c r="C65" s="34"/>
      <c r="D65" s="34"/>
      <c r="E65" s="34"/>
      <c r="F65" s="34"/>
      <c r="G65" s="34"/>
      <c r="H65" s="34"/>
    </row>
    <row r="66" spans="1:8" ht="12.75">
      <c r="A66" s="29" t="s">
        <v>9</v>
      </c>
      <c r="B66" s="34">
        <v>102</v>
      </c>
      <c r="C66" s="34">
        <v>160.42</v>
      </c>
      <c r="D66" s="34">
        <v>155.6</v>
      </c>
      <c r="E66" s="34">
        <v>5.1</v>
      </c>
      <c r="F66" s="34">
        <v>6.72</v>
      </c>
      <c r="G66" s="34">
        <v>571.57</v>
      </c>
      <c r="H66" s="32">
        <v>563.09</v>
      </c>
    </row>
    <row r="67" spans="1:8" ht="12.75">
      <c r="A67" s="29" t="s">
        <v>10</v>
      </c>
      <c r="B67" s="34">
        <v>87.2</v>
      </c>
      <c r="C67" s="34">
        <v>141.23</v>
      </c>
      <c r="D67" s="34">
        <v>133.92</v>
      </c>
      <c r="E67" s="34">
        <v>4.36</v>
      </c>
      <c r="F67" s="34">
        <v>7.03</v>
      </c>
      <c r="G67" s="34">
        <v>559.78</v>
      </c>
      <c r="H67" s="32">
        <v>558.91</v>
      </c>
    </row>
    <row r="68" spans="1:8" ht="12.75">
      <c r="A68" s="29" t="s">
        <v>5</v>
      </c>
      <c r="B68" s="34">
        <v>135</v>
      </c>
      <c r="C68" s="34">
        <v>191.44</v>
      </c>
      <c r="D68" s="34">
        <v>201</v>
      </c>
      <c r="E68" s="34">
        <v>6.75</v>
      </c>
      <c r="F68" s="34">
        <v>7.03</v>
      </c>
      <c r="G68" s="34">
        <v>665.69</v>
      </c>
      <c r="H68" s="32">
        <v>586.59</v>
      </c>
    </row>
    <row r="69" spans="1:8" ht="12.75">
      <c r="A69" s="29" t="s">
        <v>11</v>
      </c>
      <c r="B69" s="34">
        <v>127.2</v>
      </c>
      <c r="C69" s="34">
        <v>159.42</v>
      </c>
      <c r="D69" s="34">
        <v>154.08</v>
      </c>
      <c r="E69" s="34">
        <v>6.36</v>
      </c>
      <c r="F69" s="34">
        <v>7.25</v>
      </c>
      <c r="G69" s="34">
        <v>527.95</v>
      </c>
      <c r="H69" s="32">
        <v>523.59</v>
      </c>
    </row>
    <row r="70" spans="1:8" ht="12.75">
      <c r="A70" s="29" t="s">
        <v>12</v>
      </c>
      <c r="B70" s="34">
        <v>102.2</v>
      </c>
      <c r="C70" s="34">
        <v>164.47</v>
      </c>
      <c r="D70" s="34">
        <v>171.54</v>
      </c>
      <c r="E70" s="34">
        <v>5.11</v>
      </c>
      <c r="F70" s="34">
        <v>7.47</v>
      </c>
      <c r="G70" s="34">
        <v>671.82</v>
      </c>
      <c r="H70" s="32">
        <v>694.21</v>
      </c>
    </row>
    <row r="71" spans="1:8" ht="12.75">
      <c r="A71" s="29" t="s">
        <v>6</v>
      </c>
      <c r="B71" s="34">
        <v>115.6</v>
      </c>
      <c r="C71" s="34">
        <v>185.12</v>
      </c>
      <c r="D71" s="34">
        <v>209.68</v>
      </c>
      <c r="E71" s="34">
        <v>5.78</v>
      </c>
      <c r="F71" s="34">
        <v>8.12</v>
      </c>
      <c r="G71" s="34">
        <v>585.83</v>
      </c>
      <c r="H71" s="32">
        <v>597.17</v>
      </c>
    </row>
    <row r="72" spans="1:8" ht="12.75">
      <c r="A72" s="29" t="s">
        <v>13</v>
      </c>
      <c r="B72" s="34">
        <v>114.5</v>
      </c>
      <c r="C72" s="34">
        <v>185.04</v>
      </c>
      <c r="D72" s="34">
        <v>190.62</v>
      </c>
      <c r="E72" s="34">
        <v>5.73</v>
      </c>
      <c r="F72" s="34">
        <v>7.42</v>
      </c>
      <c r="G72" s="34">
        <v>847.19</v>
      </c>
      <c r="H72" s="32">
        <v>936.17</v>
      </c>
    </row>
    <row r="73" spans="1:8" ht="12.75">
      <c r="A73" s="29" t="s">
        <v>14</v>
      </c>
      <c r="B73" s="34">
        <v>149</v>
      </c>
      <c r="C73" s="34">
        <v>209.47</v>
      </c>
      <c r="D73" s="34">
        <v>217.68</v>
      </c>
      <c r="E73" s="34">
        <v>7.45</v>
      </c>
      <c r="F73" s="34">
        <v>9.51</v>
      </c>
      <c r="G73" s="34">
        <v>898.28</v>
      </c>
      <c r="H73" s="32">
        <v>739.09</v>
      </c>
    </row>
    <row r="74" spans="1:8" ht="12.75">
      <c r="A74" s="29" t="s">
        <v>7</v>
      </c>
      <c r="B74" s="34">
        <v>138.4</v>
      </c>
      <c r="C74" s="34">
        <v>186</v>
      </c>
      <c r="D74" s="34">
        <v>185.57</v>
      </c>
      <c r="E74" s="34">
        <v>6.92</v>
      </c>
      <c r="F74" s="34">
        <v>9.08</v>
      </c>
      <c r="G74" s="34">
        <v>629.66</v>
      </c>
      <c r="H74" s="32">
        <v>656.04</v>
      </c>
    </row>
    <row r="75" spans="1:8" ht="12.75">
      <c r="A75" s="29" t="s">
        <v>15</v>
      </c>
      <c r="B75" s="34">
        <v>116.45</v>
      </c>
      <c r="C75" s="34">
        <v>177.22</v>
      </c>
      <c r="D75" s="34">
        <v>171.59</v>
      </c>
      <c r="E75" s="34">
        <v>5.74</v>
      </c>
      <c r="F75" s="34">
        <v>6.86</v>
      </c>
      <c r="G75" s="34">
        <v>500.64</v>
      </c>
      <c r="H75" s="32">
        <v>490.08</v>
      </c>
    </row>
    <row r="76" spans="1:8" ht="12.75">
      <c r="A76" s="29" t="s">
        <v>16</v>
      </c>
      <c r="B76" s="34">
        <v>123.07</v>
      </c>
      <c r="C76" s="34">
        <v>199.87</v>
      </c>
      <c r="D76" s="34">
        <v>203.25</v>
      </c>
      <c r="E76" s="34">
        <v>6.92</v>
      </c>
      <c r="F76" s="34">
        <v>5.98</v>
      </c>
      <c r="G76" s="34">
        <v>615.91</v>
      </c>
      <c r="H76" s="32">
        <v>576.87</v>
      </c>
    </row>
    <row r="77" spans="1:8" ht="12.75">
      <c r="A77" s="29" t="s">
        <v>27</v>
      </c>
      <c r="B77" s="34">
        <v>148.53</v>
      </c>
      <c r="C77" s="34">
        <v>211.05</v>
      </c>
      <c r="D77" s="34">
        <v>212.73</v>
      </c>
      <c r="E77" s="34">
        <v>20.17</v>
      </c>
      <c r="F77" s="34">
        <v>7.7</v>
      </c>
      <c r="G77" s="34">
        <v>687.11</v>
      </c>
      <c r="H77" s="32">
        <v>693.54</v>
      </c>
    </row>
    <row r="78" spans="1:7" ht="12.75">
      <c r="A78" s="29"/>
      <c r="B78" s="34"/>
      <c r="C78" s="34"/>
      <c r="D78" s="34"/>
      <c r="E78" s="34"/>
      <c r="F78" s="34"/>
      <c r="G78" s="34"/>
    </row>
    <row r="79" spans="1:7" ht="12.75">
      <c r="A79" s="28">
        <v>2000</v>
      </c>
      <c r="B79" s="34"/>
      <c r="C79" s="34"/>
      <c r="D79" s="34"/>
      <c r="E79" s="34"/>
      <c r="F79" s="34"/>
      <c r="G79" s="34"/>
    </row>
    <row r="80" spans="1:8" ht="12.75">
      <c r="A80" s="29" t="s">
        <v>9</v>
      </c>
      <c r="B80" s="34">
        <v>134.59</v>
      </c>
      <c r="C80" s="34">
        <v>192.45</v>
      </c>
      <c r="D80" s="34">
        <v>199.63</v>
      </c>
      <c r="E80" s="34">
        <v>11.77</v>
      </c>
      <c r="F80" s="34">
        <v>6.37</v>
      </c>
      <c r="G80" s="34">
        <v>504.05</v>
      </c>
      <c r="H80" s="32">
        <v>470.81</v>
      </c>
    </row>
    <row r="81" spans="1:8" ht="12.75">
      <c r="A81" s="29" t="s">
        <v>10</v>
      </c>
      <c r="B81" s="34">
        <v>121.16</v>
      </c>
      <c r="C81" s="34">
        <v>234.43</v>
      </c>
      <c r="D81" s="34">
        <v>242.59</v>
      </c>
      <c r="E81" s="34">
        <v>15.68</v>
      </c>
      <c r="F81" s="34">
        <v>7.63</v>
      </c>
      <c r="G81" s="34">
        <v>651.32</v>
      </c>
      <c r="H81" s="32">
        <v>567.81</v>
      </c>
    </row>
    <row r="82" spans="1:8" ht="12.75">
      <c r="A82" s="29" t="s">
        <v>5</v>
      </c>
      <c r="B82" s="34">
        <v>148.05</v>
      </c>
      <c r="C82" s="34">
        <v>235.86</v>
      </c>
      <c r="D82" s="34">
        <v>234.63</v>
      </c>
      <c r="E82" s="34">
        <v>22.72</v>
      </c>
      <c r="F82" s="34">
        <v>11.82</v>
      </c>
      <c r="G82" s="34">
        <v>688.79</v>
      </c>
      <c r="H82" s="32">
        <v>674.51</v>
      </c>
    </row>
    <row r="83" spans="1:8" ht="12.75">
      <c r="A83" s="29" t="s">
        <v>30</v>
      </c>
      <c r="B83" s="34">
        <v>134.83</v>
      </c>
      <c r="C83" s="34">
        <v>191.47</v>
      </c>
      <c r="D83" s="34">
        <v>189.11</v>
      </c>
      <c r="E83" s="34">
        <v>16.2</v>
      </c>
      <c r="F83" s="34">
        <v>10.65</v>
      </c>
      <c r="G83" s="34">
        <v>565.83</v>
      </c>
      <c r="H83" s="32">
        <v>523.66</v>
      </c>
    </row>
    <row r="84" spans="1:8" ht="12.75">
      <c r="A84" s="29" t="s">
        <v>12</v>
      </c>
      <c r="B84" s="34">
        <v>160.65</v>
      </c>
      <c r="C84" s="34">
        <v>237.34</v>
      </c>
      <c r="D84" s="34">
        <v>231.27</v>
      </c>
      <c r="E84" s="34">
        <v>20.56</v>
      </c>
      <c r="F84" s="34">
        <v>11.34</v>
      </c>
      <c r="G84" s="34">
        <v>616.79</v>
      </c>
      <c r="H84" s="32">
        <v>591.49</v>
      </c>
    </row>
    <row r="85" spans="1:8" ht="12.75">
      <c r="A85" s="29" t="s">
        <v>31</v>
      </c>
      <c r="B85" s="34">
        <v>144.56</v>
      </c>
      <c r="C85" s="34">
        <v>216.15</v>
      </c>
      <c r="D85" s="34">
        <v>225.41</v>
      </c>
      <c r="E85" s="34">
        <v>17.79</v>
      </c>
      <c r="F85" s="34">
        <v>10.5</v>
      </c>
      <c r="G85" s="34">
        <v>546.93</v>
      </c>
      <c r="H85" s="32">
        <v>515.81</v>
      </c>
    </row>
    <row r="86" spans="1:8" ht="12.75">
      <c r="A86" s="29" t="s">
        <v>28</v>
      </c>
      <c r="B86" s="34">
        <v>158.68</v>
      </c>
      <c r="C86" s="34">
        <v>238.41</v>
      </c>
      <c r="D86" s="34">
        <v>245.05</v>
      </c>
      <c r="E86" s="34">
        <v>19.55</v>
      </c>
      <c r="F86" s="34">
        <v>10.86</v>
      </c>
      <c r="G86" s="34">
        <v>598.71</v>
      </c>
      <c r="H86" s="32">
        <v>613.5</v>
      </c>
    </row>
    <row r="87" spans="1:8" ht="12.75">
      <c r="A87" s="29" t="s">
        <v>29</v>
      </c>
      <c r="B87" s="34">
        <v>184.82</v>
      </c>
      <c r="C87" s="34">
        <v>253.21</v>
      </c>
      <c r="D87" s="34">
        <v>261.42</v>
      </c>
      <c r="E87" s="34">
        <v>22.16</v>
      </c>
      <c r="F87" s="34">
        <v>10.12</v>
      </c>
      <c r="G87" s="34">
        <v>657.66</v>
      </c>
      <c r="H87" s="32">
        <v>621.48</v>
      </c>
    </row>
    <row r="88" spans="1:8" ht="12.75">
      <c r="A88" s="29" t="s">
        <v>32</v>
      </c>
      <c r="B88" s="34">
        <v>153.23</v>
      </c>
      <c r="C88" s="34">
        <v>245.41</v>
      </c>
      <c r="D88" s="34">
        <v>231.84</v>
      </c>
      <c r="E88" s="34">
        <v>14.98</v>
      </c>
      <c r="F88" s="34">
        <v>9.47</v>
      </c>
      <c r="G88" s="34">
        <v>639.73</v>
      </c>
      <c r="H88" s="32">
        <v>648.87</v>
      </c>
    </row>
    <row r="89" spans="1:8" ht="12.75">
      <c r="A89" s="29" t="s">
        <v>15</v>
      </c>
      <c r="B89" s="34">
        <v>167.35</v>
      </c>
      <c r="C89" s="34">
        <v>267.68</v>
      </c>
      <c r="D89" s="34">
        <v>281.86</v>
      </c>
      <c r="E89" s="34">
        <v>24.13</v>
      </c>
      <c r="F89" s="34">
        <v>9.81</v>
      </c>
      <c r="G89" s="34">
        <v>669.98</v>
      </c>
      <c r="H89" s="32">
        <v>655.24</v>
      </c>
    </row>
    <row r="90" spans="1:8" ht="12.75">
      <c r="A90" s="29" t="s">
        <v>33</v>
      </c>
      <c r="B90" s="34">
        <v>157.52</v>
      </c>
      <c r="C90" s="34">
        <v>284.15</v>
      </c>
      <c r="D90" s="34">
        <v>279.75</v>
      </c>
      <c r="E90" s="34">
        <v>16.74</v>
      </c>
      <c r="F90" s="34">
        <v>9.95</v>
      </c>
      <c r="G90" s="34">
        <v>486.63</v>
      </c>
      <c r="H90" s="32">
        <v>473.81</v>
      </c>
    </row>
    <row r="91" spans="1:8" ht="12.75">
      <c r="A91" s="29" t="s">
        <v>27</v>
      </c>
      <c r="B91" s="34">
        <v>120.97</v>
      </c>
      <c r="C91" s="34">
        <v>213</v>
      </c>
      <c r="D91" s="34">
        <v>224.55</v>
      </c>
      <c r="E91" s="34">
        <v>25.74</v>
      </c>
      <c r="F91" s="34">
        <v>9.71</v>
      </c>
      <c r="G91" s="35">
        <v>0</v>
      </c>
      <c r="H91" s="31">
        <v>0</v>
      </c>
    </row>
    <row r="92" spans="1:8" ht="12.75">
      <c r="A92" s="29"/>
      <c r="B92" s="34"/>
      <c r="C92" s="34"/>
      <c r="D92" s="34"/>
      <c r="E92" s="34"/>
      <c r="F92" s="34"/>
      <c r="G92" s="35"/>
      <c r="H92" s="31"/>
    </row>
    <row r="93" spans="1:8" ht="12.75">
      <c r="A93" s="29"/>
      <c r="B93" s="36"/>
      <c r="C93" s="34"/>
      <c r="D93" s="34"/>
      <c r="E93" s="34"/>
      <c r="F93" s="34"/>
      <c r="G93" s="35"/>
      <c r="H93" s="31"/>
    </row>
    <row r="94" spans="2:8" ht="12.75">
      <c r="B94" s="34"/>
      <c r="C94" s="34"/>
      <c r="D94" s="34"/>
      <c r="E94" s="34"/>
      <c r="F94" s="34"/>
      <c r="G94" s="34"/>
      <c r="H94" s="34"/>
    </row>
    <row r="95" spans="2:8" ht="12.75">
      <c r="B95" s="34"/>
      <c r="C95" s="34"/>
      <c r="D95" s="34"/>
      <c r="E95" s="34"/>
      <c r="F95" s="34"/>
      <c r="G95" s="34"/>
      <c r="H95" s="34"/>
    </row>
    <row r="96" spans="2:8" ht="12.75">
      <c r="B96" s="34"/>
      <c r="C96" s="34"/>
      <c r="D96" s="34"/>
      <c r="E96" s="34"/>
      <c r="F96" s="34"/>
      <c r="G96" s="34"/>
      <c r="H96" s="34"/>
    </row>
    <row r="97" spans="2:8" ht="12.75">
      <c r="B97" s="34"/>
      <c r="C97" s="34"/>
      <c r="D97" s="34"/>
      <c r="E97" s="34"/>
      <c r="F97" s="34"/>
      <c r="G97" s="34"/>
      <c r="H97" s="34"/>
    </row>
    <row r="98" spans="2:8" ht="12.75">
      <c r="B98" s="34"/>
      <c r="C98" s="34"/>
      <c r="D98" s="34"/>
      <c r="E98" s="34"/>
      <c r="F98" s="34"/>
      <c r="G98" s="34"/>
      <c r="H98" s="34"/>
    </row>
    <row r="99" spans="2:8" ht="12.75">
      <c r="B99" s="34"/>
      <c r="C99" s="34"/>
      <c r="D99" s="34"/>
      <c r="E99" s="34"/>
      <c r="F99" s="34"/>
      <c r="G99" s="34"/>
      <c r="H99" s="34"/>
    </row>
    <row r="100" spans="2:8" ht="12.75">
      <c r="B100" s="34"/>
      <c r="C100" s="34"/>
      <c r="D100" s="34"/>
      <c r="E100" s="34"/>
      <c r="F100" s="34"/>
      <c r="G100" s="34"/>
      <c r="H100" s="34"/>
    </row>
    <row r="101" spans="2:8" ht="12.75">
      <c r="B101" s="34"/>
      <c r="C101" s="34"/>
      <c r="D101" s="34"/>
      <c r="E101" s="34"/>
      <c r="F101" s="34"/>
      <c r="G101" s="34"/>
      <c r="H101" s="34"/>
    </row>
    <row r="102" spans="2:8" ht="12.75">
      <c r="B102" s="34"/>
      <c r="C102" s="34"/>
      <c r="D102" s="34"/>
      <c r="E102" s="34"/>
      <c r="F102" s="34"/>
      <c r="G102" s="34"/>
      <c r="H102" s="34"/>
    </row>
    <row r="103" spans="2:8" ht="12.75">
      <c r="B103" s="34"/>
      <c r="C103" s="34"/>
      <c r="D103" s="34"/>
      <c r="E103" s="34"/>
      <c r="F103" s="34"/>
      <c r="G103" s="34"/>
      <c r="H103" s="34"/>
    </row>
  </sheetData>
  <sheetProtection/>
  <mergeCells count="2">
    <mergeCell ref="A2:I2"/>
    <mergeCell ref="A3:I3"/>
  </mergeCells>
  <printOptions horizontalCentered="1"/>
  <pageMargins left="0.5" right="0.5" top="0.75" bottom="0.75" header="0.3" footer="0.3"/>
  <pageSetup fitToHeight="0" fitToWidth="1" horizontalDpi="600" verticalDpi="600" orientation="portrait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A41" sqref="A41"/>
    </sheetView>
  </sheetViews>
  <sheetFormatPr defaultColWidth="9.140625" defaultRowHeight="12.75"/>
  <cols>
    <col min="1" max="1" width="12.7109375" style="0" customWidth="1"/>
    <col min="3" max="3" width="19.8515625" style="0" customWidth="1"/>
    <col min="4" max="4" width="18.57421875" style="0" customWidth="1"/>
    <col min="5" max="5" width="18.8515625" style="0" customWidth="1"/>
    <col min="6" max="6" width="18.28125" style="0" customWidth="1"/>
    <col min="7" max="7" width="20.8515625" style="0" customWidth="1"/>
    <col min="8" max="8" width="19.421875" style="0" customWidth="1"/>
    <col min="9" max="9" width="17.8515625" style="0" customWidth="1"/>
    <col min="10" max="10" width="18.8515625" style="0" customWidth="1"/>
  </cols>
  <sheetData>
    <row r="1" spans="2:10" ht="12.75">
      <c r="B1" s="2"/>
      <c r="C1" s="20" t="s">
        <v>53</v>
      </c>
      <c r="D1" s="20" t="s">
        <v>53</v>
      </c>
      <c r="E1" s="20" t="s">
        <v>53</v>
      </c>
      <c r="F1" s="20" t="s">
        <v>53</v>
      </c>
      <c r="G1" s="20" t="s">
        <v>53</v>
      </c>
      <c r="H1" s="20" t="s">
        <v>53</v>
      </c>
      <c r="I1" s="20" t="s">
        <v>53</v>
      </c>
      <c r="J1" s="20" t="s">
        <v>53</v>
      </c>
    </row>
    <row r="2" spans="2:10" ht="12.75">
      <c r="B2" s="2"/>
      <c r="C2" s="20" t="s">
        <v>54</v>
      </c>
      <c r="D2" s="20" t="s">
        <v>54</v>
      </c>
      <c r="E2" s="20" t="s">
        <v>54</v>
      </c>
      <c r="F2" s="20" t="s">
        <v>54</v>
      </c>
      <c r="G2" s="20" t="s">
        <v>54</v>
      </c>
      <c r="H2" s="20" t="s">
        <v>54</v>
      </c>
      <c r="I2" s="20" t="s">
        <v>54</v>
      </c>
      <c r="J2" s="20" t="s">
        <v>54</v>
      </c>
    </row>
    <row r="3" spans="2:10" ht="12.75">
      <c r="B3" s="2"/>
      <c r="C3" s="20" t="s">
        <v>56</v>
      </c>
      <c r="D3" s="20" t="s">
        <v>56</v>
      </c>
      <c r="E3" s="20" t="s">
        <v>56</v>
      </c>
      <c r="F3" s="20" t="s">
        <v>56</v>
      </c>
      <c r="G3" s="20" t="s">
        <v>56</v>
      </c>
      <c r="H3" s="20" t="s">
        <v>56</v>
      </c>
      <c r="I3" s="20" t="s">
        <v>56</v>
      </c>
      <c r="J3" s="20" t="s">
        <v>56</v>
      </c>
    </row>
    <row r="4" spans="2:10" ht="54.75" customHeight="1">
      <c r="B4" s="2"/>
      <c r="C4" s="21" t="s">
        <v>55</v>
      </c>
      <c r="D4" s="21" t="s">
        <v>55</v>
      </c>
      <c r="E4" s="21" t="s">
        <v>55</v>
      </c>
      <c r="F4" s="21" t="s">
        <v>55</v>
      </c>
      <c r="G4" s="21" t="s">
        <v>55</v>
      </c>
      <c r="H4" s="21" t="s">
        <v>55</v>
      </c>
      <c r="I4" s="21" t="s">
        <v>55</v>
      </c>
      <c r="J4" s="21" t="s">
        <v>55</v>
      </c>
    </row>
    <row r="5" spans="3:12" ht="12.75">
      <c r="C5" s="5" t="s">
        <v>50</v>
      </c>
      <c r="D5" s="5" t="s">
        <v>50</v>
      </c>
      <c r="E5" s="5" t="s">
        <v>50</v>
      </c>
      <c r="F5" s="7" t="s">
        <v>1</v>
      </c>
      <c r="G5" s="16" t="s">
        <v>1</v>
      </c>
      <c r="H5" s="16" t="s">
        <v>1</v>
      </c>
      <c r="I5" s="17" t="s">
        <v>24</v>
      </c>
      <c r="J5" s="17" t="s">
        <v>24</v>
      </c>
      <c r="K5" s="91"/>
      <c r="L5" s="91"/>
    </row>
    <row r="6" spans="2:10" ht="12.75">
      <c r="B6" s="3"/>
      <c r="C6" s="7" t="s">
        <v>21</v>
      </c>
      <c r="D6" s="7" t="s">
        <v>51</v>
      </c>
      <c r="E6" s="7" t="s">
        <v>34</v>
      </c>
      <c r="F6" s="7" t="s">
        <v>21</v>
      </c>
      <c r="G6" s="7" t="s">
        <v>51</v>
      </c>
      <c r="H6" s="7" t="s">
        <v>34</v>
      </c>
      <c r="I6" s="5" t="s">
        <v>49</v>
      </c>
      <c r="J6" s="5" t="s">
        <v>52</v>
      </c>
    </row>
    <row r="7" spans="2:10" ht="12.75">
      <c r="B7" s="3"/>
      <c r="C7" s="18"/>
      <c r="D7" s="18"/>
      <c r="E7" s="18"/>
      <c r="F7" s="18"/>
      <c r="G7" s="18"/>
      <c r="H7" s="18"/>
      <c r="I7" s="19"/>
      <c r="J7" s="19"/>
    </row>
    <row r="8" spans="1:10" ht="12.75">
      <c r="A8" s="14">
        <v>39478</v>
      </c>
      <c r="B8" s="8"/>
      <c r="C8" s="6">
        <v>187.27</v>
      </c>
      <c r="D8" s="6">
        <v>531</v>
      </c>
      <c r="E8" s="6">
        <v>292.27</v>
      </c>
      <c r="F8" s="6">
        <v>134.14</v>
      </c>
      <c r="G8" s="6">
        <v>580.8</v>
      </c>
      <c r="H8" s="6">
        <v>295.28</v>
      </c>
      <c r="I8" s="15">
        <v>162.56</v>
      </c>
      <c r="J8" s="15">
        <v>429.51</v>
      </c>
    </row>
    <row r="9" spans="1:10" ht="12.75">
      <c r="A9" s="14">
        <v>39506</v>
      </c>
      <c r="B9" s="3"/>
      <c r="C9" s="6">
        <v>189.58</v>
      </c>
      <c r="D9" s="6">
        <v>496.2</v>
      </c>
      <c r="E9" s="6">
        <v>345.12</v>
      </c>
      <c r="F9" s="6">
        <v>124.76</v>
      </c>
      <c r="G9" s="6">
        <v>612.16</v>
      </c>
      <c r="H9" s="6">
        <v>342.51</v>
      </c>
      <c r="I9" s="15">
        <v>174.07</v>
      </c>
      <c r="J9" s="15">
        <v>463.27</v>
      </c>
    </row>
    <row r="10" spans="1:10" ht="12.75">
      <c r="A10" s="14">
        <v>39538</v>
      </c>
      <c r="B10" s="3"/>
      <c r="C10" s="6">
        <v>182.12</v>
      </c>
      <c r="D10" s="6">
        <v>580.7</v>
      </c>
      <c r="E10" s="6">
        <v>323.25</v>
      </c>
      <c r="F10" s="6">
        <v>124.03</v>
      </c>
      <c r="G10" s="6">
        <v>615.79</v>
      </c>
      <c r="H10" s="6">
        <v>327.49</v>
      </c>
      <c r="I10" s="15">
        <v>163.32</v>
      </c>
      <c r="J10" s="15">
        <v>540.94</v>
      </c>
    </row>
    <row r="11" spans="1:10" ht="12.75">
      <c r="A11" s="14">
        <v>39568</v>
      </c>
      <c r="B11" s="3"/>
      <c r="C11" s="6">
        <v>176.16</v>
      </c>
      <c r="D11" s="6">
        <v>482.25</v>
      </c>
      <c r="E11" s="6">
        <v>381.02</v>
      </c>
      <c r="F11" s="6">
        <v>116.3</v>
      </c>
      <c r="G11" s="6">
        <v>613.88</v>
      </c>
      <c r="H11" s="6">
        <v>378.18</v>
      </c>
      <c r="I11" s="15">
        <v>160.27</v>
      </c>
      <c r="J11" s="15">
        <v>449.91</v>
      </c>
    </row>
    <row r="12" spans="1:10" ht="12.75">
      <c r="A12" s="14">
        <v>39599</v>
      </c>
      <c r="B12" s="3"/>
      <c r="C12" s="6">
        <v>164.82</v>
      </c>
      <c r="D12" s="6">
        <v>550.68</v>
      </c>
      <c r="E12" s="6">
        <v>312.13</v>
      </c>
      <c r="F12" s="6">
        <v>111.6</v>
      </c>
      <c r="G12" s="6">
        <v>637.32</v>
      </c>
      <c r="H12" s="6">
        <v>316.14</v>
      </c>
      <c r="I12" s="15">
        <v>148.31</v>
      </c>
      <c r="J12" s="15">
        <v>508.19</v>
      </c>
    </row>
    <row r="13" spans="1:10" ht="12.75">
      <c r="A13" s="14">
        <v>39629</v>
      </c>
      <c r="B13" s="4"/>
      <c r="C13" s="6">
        <v>193.41</v>
      </c>
      <c r="D13" s="6">
        <v>602.72</v>
      </c>
      <c r="E13" s="6">
        <v>346.42</v>
      </c>
      <c r="F13" s="6">
        <v>116.12</v>
      </c>
      <c r="G13" s="6">
        <v>624.46</v>
      </c>
      <c r="H13" s="6">
        <v>344.55</v>
      </c>
      <c r="I13" s="15">
        <v>162.07</v>
      </c>
      <c r="J13" s="15">
        <v>466.45</v>
      </c>
    </row>
    <row r="14" spans="1:10" ht="12.75">
      <c r="A14" s="14">
        <v>39660</v>
      </c>
      <c r="B14" s="3"/>
      <c r="C14" s="6">
        <v>211.57</v>
      </c>
      <c r="D14" s="6">
        <v>594</v>
      </c>
      <c r="E14" s="6">
        <v>396.64</v>
      </c>
      <c r="F14" s="6">
        <v>129.51</v>
      </c>
      <c r="G14" s="6">
        <v>644.71</v>
      </c>
      <c r="H14" s="6">
        <v>399.99</v>
      </c>
      <c r="I14" s="15">
        <v>177.43</v>
      </c>
      <c r="J14" s="15">
        <v>475.65</v>
      </c>
    </row>
    <row r="15" spans="1:10" ht="12.75">
      <c r="A15" s="14">
        <v>39691</v>
      </c>
      <c r="B15" s="3"/>
      <c r="C15" s="6">
        <v>141.99</v>
      </c>
      <c r="D15" s="6">
        <v>450.04</v>
      </c>
      <c r="E15" s="6">
        <v>304.94</v>
      </c>
      <c r="F15" s="6">
        <v>106.86</v>
      </c>
      <c r="G15" s="6">
        <v>501.93</v>
      </c>
      <c r="H15" s="6">
        <v>307.42</v>
      </c>
      <c r="I15" s="15">
        <v>128.56</v>
      </c>
      <c r="J15" s="15">
        <v>398.46</v>
      </c>
    </row>
    <row r="16" spans="1:10" ht="12.75">
      <c r="A16" s="14">
        <v>39721</v>
      </c>
      <c r="B16" s="3"/>
      <c r="C16" s="6">
        <v>179.25</v>
      </c>
      <c r="D16" s="6">
        <v>623.2</v>
      </c>
      <c r="E16" s="6">
        <v>377.18</v>
      </c>
      <c r="F16" s="6">
        <v>129.13</v>
      </c>
      <c r="G16" s="6">
        <v>633.7</v>
      </c>
      <c r="H16" s="6">
        <v>385.86</v>
      </c>
      <c r="I16" s="15">
        <v>160.37</v>
      </c>
      <c r="J16" s="15">
        <v>481.51</v>
      </c>
    </row>
    <row r="17" spans="1:10" ht="12.75">
      <c r="A17" s="14">
        <v>39752</v>
      </c>
      <c r="B17" s="3"/>
      <c r="C17" s="6">
        <v>168.45</v>
      </c>
      <c r="D17" s="6">
        <v>632.18</v>
      </c>
      <c r="E17" s="6">
        <v>342.83</v>
      </c>
      <c r="F17" s="6">
        <v>144.8</v>
      </c>
      <c r="G17" s="6">
        <v>658.34</v>
      </c>
      <c r="H17" s="6">
        <v>347.23</v>
      </c>
      <c r="I17" s="15">
        <v>138.45</v>
      </c>
      <c r="J17" s="15">
        <v>433.93</v>
      </c>
    </row>
    <row r="18" spans="1:10" ht="12.75">
      <c r="A18" s="14">
        <v>39782</v>
      </c>
      <c r="B18" s="3"/>
      <c r="C18" s="6">
        <v>152.77</v>
      </c>
      <c r="D18" s="6">
        <v>376.86</v>
      </c>
      <c r="E18" s="6">
        <v>312.79</v>
      </c>
      <c r="F18" s="6">
        <v>98.26</v>
      </c>
      <c r="G18" s="6">
        <v>438.44</v>
      </c>
      <c r="H18" s="6">
        <v>316.42</v>
      </c>
      <c r="I18" s="15">
        <v>142.1</v>
      </c>
      <c r="J18" s="15">
        <v>355.96</v>
      </c>
    </row>
    <row r="19" spans="1:10" ht="12.75">
      <c r="A19" s="14">
        <v>39813</v>
      </c>
      <c r="B19" s="3"/>
      <c r="C19" s="6">
        <v>189.74</v>
      </c>
      <c r="D19" s="6">
        <v>480.23</v>
      </c>
      <c r="E19" s="6">
        <v>338.98</v>
      </c>
      <c r="F19" s="6">
        <v>113.9</v>
      </c>
      <c r="G19" s="6">
        <v>490.84</v>
      </c>
      <c r="H19" s="11">
        <v>346.34</v>
      </c>
      <c r="I19" s="15">
        <v>175.33</v>
      </c>
      <c r="J19" s="15">
        <v>453.75</v>
      </c>
    </row>
    <row r="20" spans="1:10" ht="12.75">
      <c r="A20" s="14">
        <v>39844</v>
      </c>
      <c r="B20" s="8"/>
      <c r="C20" s="6">
        <v>163.84</v>
      </c>
      <c r="D20" s="6">
        <v>428.68</v>
      </c>
      <c r="E20" s="12">
        <v>246.56</v>
      </c>
      <c r="F20" s="6">
        <v>118.4</v>
      </c>
      <c r="G20" s="6">
        <v>526.91</v>
      </c>
      <c r="H20" s="12">
        <v>251.2</v>
      </c>
      <c r="I20" s="15">
        <v>144.93</v>
      </c>
      <c r="J20" s="15">
        <v>317.778</v>
      </c>
    </row>
    <row r="21" spans="1:10" ht="12.75">
      <c r="A21" s="14">
        <v>39872</v>
      </c>
      <c r="B21" s="3"/>
      <c r="C21" s="6">
        <v>145.83</v>
      </c>
      <c r="D21" s="6">
        <v>341.42</v>
      </c>
      <c r="E21" s="6">
        <v>136.95</v>
      </c>
      <c r="F21" s="6">
        <v>106.69</v>
      </c>
      <c r="G21" s="6">
        <v>338.85</v>
      </c>
      <c r="H21" s="11">
        <v>141.31</v>
      </c>
      <c r="I21" s="15">
        <v>125.71</v>
      </c>
      <c r="J21" s="15">
        <v>254.63</v>
      </c>
    </row>
    <row r="22" spans="1:10" ht="12.75">
      <c r="A22" s="14">
        <v>39903</v>
      </c>
      <c r="B22" s="3"/>
      <c r="C22" s="6">
        <v>163.71</v>
      </c>
      <c r="D22" s="6">
        <v>357.14</v>
      </c>
      <c r="E22" s="6">
        <v>97.89</v>
      </c>
      <c r="F22" s="6">
        <v>134.3</v>
      </c>
      <c r="G22" s="6">
        <v>381.26</v>
      </c>
      <c r="H22" s="11">
        <v>99.77</v>
      </c>
      <c r="I22" s="15">
        <v>141.23</v>
      </c>
      <c r="J22" s="15">
        <v>291.85</v>
      </c>
    </row>
    <row r="23" spans="1:10" ht="12.75">
      <c r="A23" s="14">
        <v>39933</v>
      </c>
      <c r="B23" s="3"/>
      <c r="C23" s="6">
        <v>151.81</v>
      </c>
      <c r="D23" s="6">
        <v>340.19</v>
      </c>
      <c r="E23" s="6">
        <v>106.61</v>
      </c>
      <c r="F23" s="6">
        <v>138.49</v>
      </c>
      <c r="G23" s="6">
        <v>345.92</v>
      </c>
      <c r="H23" s="11">
        <v>106.62</v>
      </c>
      <c r="I23" s="15">
        <v>124.94</v>
      </c>
      <c r="J23" s="15">
        <v>267.82</v>
      </c>
    </row>
    <row r="24" spans="1:10" ht="12.75">
      <c r="A24" s="14">
        <v>39964</v>
      </c>
      <c r="B24" s="3"/>
      <c r="C24" s="6">
        <v>151.22</v>
      </c>
      <c r="D24" s="6">
        <v>314.21</v>
      </c>
      <c r="E24" s="6">
        <v>109.01</v>
      </c>
      <c r="F24" s="6">
        <v>127.68</v>
      </c>
      <c r="G24" s="6">
        <v>330.49</v>
      </c>
      <c r="H24" s="11">
        <v>111.34</v>
      </c>
      <c r="I24" s="15">
        <v>130.06</v>
      </c>
      <c r="J24" s="15">
        <v>256.8</v>
      </c>
    </row>
    <row r="25" spans="1:10" ht="12.75">
      <c r="A25" s="14">
        <v>39994</v>
      </c>
      <c r="B25" s="3"/>
      <c r="C25" s="6">
        <v>174.16</v>
      </c>
      <c r="D25" s="6">
        <v>382.33</v>
      </c>
      <c r="E25" s="6">
        <v>111.11</v>
      </c>
      <c r="F25" s="6">
        <v>150.3</v>
      </c>
      <c r="G25" s="6">
        <v>390.9</v>
      </c>
      <c r="H25" s="11">
        <v>113.13</v>
      </c>
      <c r="I25" s="15">
        <v>149.47</v>
      </c>
      <c r="J25" s="15">
        <v>312.46</v>
      </c>
    </row>
    <row r="26" spans="1:10" ht="12.75">
      <c r="A26" s="14">
        <v>40025</v>
      </c>
      <c r="B26" s="3"/>
      <c r="C26" s="6">
        <v>177.54</v>
      </c>
      <c r="D26" s="6">
        <v>396.48</v>
      </c>
      <c r="E26" s="6">
        <v>136.71</v>
      </c>
      <c r="F26" s="6">
        <v>150.17</v>
      </c>
      <c r="G26" s="6">
        <v>453.08</v>
      </c>
      <c r="H26" s="11">
        <v>137.32</v>
      </c>
      <c r="I26" s="15">
        <v>149.28</v>
      </c>
      <c r="J26" s="15">
        <v>322.48</v>
      </c>
    </row>
    <row r="27" spans="1:10" ht="12.75">
      <c r="A27" s="14">
        <v>40056</v>
      </c>
      <c r="B27" s="3"/>
      <c r="C27" s="6">
        <v>151.37</v>
      </c>
      <c r="D27" s="6">
        <v>341.45</v>
      </c>
      <c r="E27" s="6">
        <v>159.7</v>
      </c>
      <c r="F27" s="6">
        <v>127.89</v>
      </c>
      <c r="G27" s="6">
        <v>347.27</v>
      </c>
      <c r="H27" s="11">
        <v>161.78</v>
      </c>
      <c r="I27" s="15">
        <v>128.8</v>
      </c>
      <c r="J27" s="15">
        <v>277.3</v>
      </c>
    </row>
    <row r="28" spans="1:10" ht="12.75">
      <c r="A28" s="14">
        <v>40086</v>
      </c>
      <c r="B28" s="3"/>
      <c r="C28" s="6">
        <v>148.64</v>
      </c>
      <c r="D28" s="6">
        <v>345.25</v>
      </c>
      <c r="E28" s="6">
        <v>139.052</v>
      </c>
      <c r="F28" s="6">
        <v>132.09</v>
      </c>
      <c r="G28" s="6">
        <v>343.87</v>
      </c>
      <c r="H28" s="11">
        <v>136.62</v>
      </c>
      <c r="I28" s="15">
        <v>123.73</v>
      </c>
      <c r="J28" s="15">
        <v>279.97</v>
      </c>
    </row>
    <row r="29" spans="1:10" ht="12.75">
      <c r="A29" s="14">
        <v>40117</v>
      </c>
      <c r="B29" s="3"/>
      <c r="C29" s="6">
        <v>141.36</v>
      </c>
      <c r="D29" s="6">
        <v>338.33</v>
      </c>
      <c r="E29" s="6">
        <v>112.86</v>
      </c>
      <c r="F29" s="6">
        <v>128.75</v>
      </c>
      <c r="G29" s="6">
        <v>347.4</v>
      </c>
      <c r="H29" s="11">
        <v>114.2</v>
      </c>
      <c r="I29" s="15">
        <v>118.72</v>
      </c>
      <c r="J29" s="15">
        <v>258.63</v>
      </c>
    </row>
    <row r="30" spans="1:10" ht="12.75">
      <c r="A30" s="14">
        <v>40147</v>
      </c>
      <c r="B30" s="3"/>
      <c r="C30" s="6">
        <v>155.26</v>
      </c>
      <c r="D30" s="6">
        <v>389.64</v>
      </c>
      <c r="E30" s="6">
        <v>149.3</v>
      </c>
      <c r="F30" s="6">
        <v>140.35</v>
      </c>
      <c r="G30" s="6">
        <v>392.91</v>
      </c>
      <c r="H30" s="6">
        <v>149.69</v>
      </c>
      <c r="I30" s="15">
        <v>123.07</v>
      </c>
      <c r="J30" s="15">
        <v>285.74</v>
      </c>
    </row>
    <row r="31" spans="1:10" ht="12.75">
      <c r="A31" s="14">
        <v>40178</v>
      </c>
      <c r="B31" s="3"/>
      <c r="C31" s="6">
        <v>182.56</v>
      </c>
      <c r="D31" s="6">
        <v>442.98</v>
      </c>
      <c r="E31" s="6">
        <v>164.59</v>
      </c>
      <c r="F31" s="6">
        <v>157.81</v>
      </c>
      <c r="G31" s="6">
        <v>429.34</v>
      </c>
      <c r="H31" s="6">
        <v>168.94</v>
      </c>
      <c r="I31" s="15">
        <v>150</v>
      </c>
      <c r="J31" s="15">
        <v>334.64</v>
      </c>
    </row>
    <row r="32" spans="1:10" ht="12.75">
      <c r="A32" s="14">
        <v>40209</v>
      </c>
      <c r="B32" s="8"/>
      <c r="C32" s="6">
        <v>153.85</v>
      </c>
      <c r="D32" s="6">
        <v>383.98</v>
      </c>
      <c r="E32" s="6">
        <v>115.7</v>
      </c>
      <c r="F32" s="6">
        <v>141.06</v>
      </c>
      <c r="G32" s="6">
        <v>379.85</v>
      </c>
      <c r="H32" s="6">
        <v>116.7</v>
      </c>
      <c r="I32" s="15">
        <v>122.11</v>
      </c>
      <c r="J32" s="15">
        <v>255.99</v>
      </c>
    </row>
    <row r="33" spans="1:10" ht="12.75">
      <c r="A33" s="14">
        <v>40237</v>
      </c>
      <c r="B33" s="3"/>
      <c r="C33" s="6">
        <v>151.68</v>
      </c>
      <c r="D33" s="6">
        <v>408.15</v>
      </c>
      <c r="E33" s="6">
        <v>130.73</v>
      </c>
      <c r="F33" s="6">
        <v>128.32</v>
      </c>
      <c r="G33" s="6">
        <v>393.31</v>
      </c>
      <c r="H33" s="6">
        <v>133.87</v>
      </c>
      <c r="I33" s="15">
        <v>117.01</v>
      </c>
      <c r="J33" s="15">
        <v>266.21</v>
      </c>
    </row>
    <row r="34" spans="1:10" ht="12.75">
      <c r="A34" s="14">
        <v>40268</v>
      </c>
      <c r="B34" s="3"/>
      <c r="C34" s="6">
        <v>169.76</v>
      </c>
      <c r="D34" s="6">
        <v>437.9</v>
      </c>
      <c r="E34" s="6">
        <v>232.94</v>
      </c>
      <c r="F34" s="6">
        <v>156.3</v>
      </c>
      <c r="G34" s="6">
        <v>439.56</v>
      </c>
      <c r="H34" s="6">
        <v>239.45</v>
      </c>
      <c r="I34" s="15">
        <v>141.78</v>
      </c>
      <c r="J34" s="15">
        <v>353.13</v>
      </c>
    </row>
    <row r="35" spans="1:10" ht="12.75">
      <c r="A35" s="14">
        <v>40298</v>
      </c>
      <c r="B35" s="3"/>
      <c r="C35" s="6">
        <v>146.38</v>
      </c>
      <c r="D35" s="6">
        <v>400.58</v>
      </c>
      <c r="E35" s="6">
        <v>223.32</v>
      </c>
      <c r="F35" s="6">
        <v>133.53</v>
      </c>
      <c r="G35" s="6">
        <v>454.18</v>
      </c>
      <c r="H35" s="6">
        <v>221.29</v>
      </c>
      <c r="I35" s="15">
        <v>119.44</v>
      </c>
      <c r="J35" s="15">
        <v>319.17</v>
      </c>
    </row>
    <row r="36" spans="1:10" ht="12.75">
      <c r="A36" s="14">
        <v>40329</v>
      </c>
      <c r="B36" s="3"/>
      <c r="C36" s="6">
        <v>145.88</v>
      </c>
      <c r="D36" s="6">
        <v>343.11</v>
      </c>
      <c r="E36" s="6">
        <v>182.84</v>
      </c>
      <c r="F36" s="6">
        <v>115.31</v>
      </c>
      <c r="G36" s="6">
        <v>396.89</v>
      </c>
      <c r="H36" s="6">
        <v>184.38</v>
      </c>
      <c r="I36" s="15">
        <v>122.92</v>
      </c>
      <c r="J36" s="15">
        <v>277.23</v>
      </c>
    </row>
    <row r="37" spans="1:10" ht="12.75">
      <c r="A37" s="14">
        <v>40359</v>
      </c>
      <c r="B37" s="3"/>
      <c r="C37" s="6">
        <v>174.45</v>
      </c>
      <c r="D37" s="6">
        <v>407.93</v>
      </c>
      <c r="E37" s="6">
        <v>244.78</v>
      </c>
      <c r="F37" s="6">
        <v>146.2</v>
      </c>
      <c r="G37" s="6">
        <v>553.18</v>
      </c>
      <c r="H37" s="6">
        <v>246.2</v>
      </c>
      <c r="I37" s="15">
        <v>140.3</v>
      </c>
      <c r="J37" s="15">
        <v>317.88</v>
      </c>
    </row>
    <row r="38" spans="1:10" ht="12.75">
      <c r="A38" s="14">
        <v>40390</v>
      </c>
      <c r="B38" s="3"/>
      <c r="C38" s="6">
        <v>158.1</v>
      </c>
      <c r="D38" s="6">
        <v>375.66</v>
      </c>
      <c r="E38" s="6">
        <v>202.55</v>
      </c>
      <c r="F38" s="6">
        <v>114.01</v>
      </c>
      <c r="G38" s="6">
        <v>457.81</v>
      </c>
      <c r="H38" s="6">
        <v>205.53</v>
      </c>
      <c r="I38" s="15">
        <v>130.89</v>
      </c>
      <c r="J38" s="15">
        <v>303.72</v>
      </c>
    </row>
    <row r="39" spans="1:10" ht="12.75">
      <c r="A39" s="14">
        <v>40421</v>
      </c>
      <c r="B39" s="3"/>
      <c r="C39" s="6">
        <v>166.48</v>
      </c>
      <c r="D39" s="6">
        <v>368.11</v>
      </c>
      <c r="E39" s="6">
        <v>199</v>
      </c>
      <c r="F39" s="6">
        <v>129.49</v>
      </c>
      <c r="G39" s="6">
        <v>478.34</v>
      </c>
      <c r="H39" s="6">
        <v>199.96</v>
      </c>
      <c r="I39" s="15">
        <v>142.04</v>
      </c>
      <c r="J39" s="15">
        <v>292.42</v>
      </c>
    </row>
    <row r="40" spans="1:10" ht="12.75">
      <c r="A40" s="14">
        <v>40451</v>
      </c>
      <c r="B40" s="3"/>
      <c r="C40" s="13">
        <v>147.86</v>
      </c>
      <c r="D40" s="6">
        <v>422.83</v>
      </c>
      <c r="E40" s="6">
        <v>204.78</v>
      </c>
      <c r="F40" s="6">
        <v>111.04</v>
      </c>
      <c r="G40" s="6">
        <v>415.51</v>
      </c>
      <c r="H40" s="6">
        <v>204.9</v>
      </c>
      <c r="I40" s="15">
        <v>116.19</v>
      </c>
      <c r="J40" s="15">
        <v>308.17</v>
      </c>
    </row>
    <row r="41" spans="1:10" ht="12.75">
      <c r="A41" s="14">
        <v>40482</v>
      </c>
      <c r="B41" s="3"/>
      <c r="C41" s="12">
        <v>138.95</v>
      </c>
      <c r="D41" s="6">
        <v>384.92</v>
      </c>
      <c r="E41" s="6">
        <v>216.59</v>
      </c>
      <c r="F41" s="6">
        <v>117.19</v>
      </c>
      <c r="G41" s="6">
        <v>432.9</v>
      </c>
      <c r="H41" s="6">
        <v>220.5</v>
      </c>
      <c r="I41" s="15">
        <v>118.51</v>
      </c>
      <c r="J41" s="15">
        <v>293.8</v>
      </c>
    </row>
    <row r="42" spans="1:10" ht="12.75">
      <c r="A42" s="14">
        <v>40512</v>
      </c>
      <c r="B42" s="3"/>
      <c r="C42" s="6">
        <v>147.4</v>
      </c>
      <c r="D42" s="6">
        <v>432.11</v>
      </c>
      <c r="E42" s="6">
        <v>226.9</v>
      </c>
      <c r="F42" s="6">
        <v>115.73</v>
      </c>
      <c r="G42" s="6">
        <v>432.52</v>
      </c>
      <c r="H42" s="6">
        <v>231.01</v>
      </c>
      <c r="I42" s="15">
        <v>120.35</v>
      </c>
      <c r="J42" s="15">
        <v>322.47</v>
      </c>
    </row>
    <row r="43" spans="1:10" ht="12.75">
      <c r="A43" s="14">
        <v>40543</v>
      </c>
      <c r="B43" s="3"/>
      <c r="C43" s="6">
        <v>185.03</v>
      </c>
      <c r="D43" s="6">
        <v>511.8</v>
      </c>
      <c r="E43" s="6">
        <v>211.1</v>
      </c>
      <c r="F43" s="6">
        <v>147.26</v>
      </c>
      <c r="G43" s="6">
        <v>564.41</v>
      </c>
      <c r="H43" s="6">
        <v>215.19</v>
      </c>
      <c r="I43" s="15">
        <v>150.15</v>
      </c>
      <c r="J43" s="15">
        <v>399.86</v>
      </c>
    </row>
    <row r="44" spans="1:10" ht="12.75">
      <c r="A44" s="14">
        <v>40574</v>
      </c>
      <c r="B44" s="3"/>
      <c r="C44" s="6">
        <v>160.77</v>
      </c>
      <c r="D44" s="6">
        <v>432.05</v>
      </c>
      <c r="E44" s="6">
        <v>261.56</v>
      </c>
      <c r="F44" s="6">
        <v>128.13</v>
      </c>
      <c r="G44" s="6">
        <v>457.85</v>
      </c>
      <c r="H44" s="6">
        <v>261.99</v>
      </c>
      <c r="I44" s="15">
        <v>136.19</v>
      </c>
      <c r="J44" s="15">
        <v>326.41</v>
      </c>
    </row>
    <row r="45" spans="1:10" ht="12.75">
      <c r="A45" s="14">
        <v>40602</v>
      </c>
      <c r="B45" s="3"/>
      <c r="C45" s="6">
        <v>168.32</v>
      </c>
      <c r="D45" s="6">
        <v>428.13</v>
      </c>
      <c r="E45" s="6">
        <v>253.6</v>
      </c>
      <c r="F45" s="6">
        <v>151.87</v>
      </c>
      <c r="G45" s="6">
        <v>482.81</v>
      </c>
      <c r="H45" s="6">
        <v>254.94</v>
      </c>
      <c r="I45" s="15">
        <v>138.59</v>
      </c>
      <c r="J45" s="15">
        <v>322.69</v>
      </c>
    </row>
    <row r="46" spans="1:10" ht="12.75">
      <c r="A46" s="14">
        <v>40633</v>
      </c>
      <c r="B46" s="3"/>
      <c r="C46" s="6">
        <v>168.79</v>
      </c>
      <c r="D46" s="6">
        <v>547.64</v>
      </c>
      <c r="E46" s="6">
        <v>297.64</v>
      </c>
      <c r="F46" s="6">
        <v>153.36</v>
      </c>
      <c r="G46" s="6">
        <v>562.9</v>
      </c>
      <c r="H46" s="6">
        <v>297.02</v>
      </c>
      <c r="I46" s="15">
        <v>136.76</v>
      </c>
      <c r="J46" s="15">
        <v>426.62</v>
      </c>
    </row>
    <row r="47" spans="1:10" ht="12.75">
      <c r="A47" s="14">
        <v>40663</v>
      </c>
      <c r="B47" s="3"/>
      <c r="C47" s="6">
        <v>159.11</v>
      </c>
      <c r="D47" s="6">
        <v>491.58</v>
      </c>
      <c r="E47" s="6">
        <v>225.52</v>
      </c>
      <c r="F47" s="6">
        <v>118.53</v>
      </c>
      <c r="G47" s="6">
        <v>520.32</v>
      </c>
      <c r="H47" s="6">
        <v>224.07</v>
      </c>
      <c r="I47" s="15">
        <v>134.44</v>
      </c>
      <c r="J47" s="15">
        <v>377.13</v>
      </c>
    </row>
    <row r="48" spans="1:10" ht="12.75">
      <c r="A48" s="14">
        <v>40694</v>
      </c>
      <c r="B48" s="8"/>
      <c r="C48" s="6">
        <v>173.31</v>
      </c>
      <c r="D48" s="6">
        <v>500</v>
      </c>
      <c r="E48" s="6">
        <v>220.97</v>
      </c>
      <c r="F48" s="6">
        <v>153.04</v>
      </c>
      <c r="G48" s="6">
        <v>570.31</v>
      </c>
      <c r="H48" s="6">
        <v>220.67</v>
      </c>
      <c r="I48" s="15">
        <v>149.95</v>
      </c>
      <c r="J48" s="15">
        <v>397.72</v>
      </c>
    </row>
    <row r="49" spans="1:10" ht="12.75">
      <c r="A49" s="14">
        <v>40724</v>
      </c>
      <c r="B49" s="3"/>
      <c r="C49" s="6">
        <v>156.98</v>
      </c>
      <c r="D49" s="6">
        <v>457.88</v>
      </c>
      <c r="E49" s="6">
        <v>276.58</v>
      </c>
      <c r="F49" s="6">
        <v>125.83</v>
      </c>
      <c r="G49" s="6">
        <v>476.53</v>
      </c>
      <c r="H49" s="6">
        <v>276.76</v>
      </c>
      <c r="I49" s="15">
        <v>128.07</v>
      </c>
      <c r="J49" s="15">
        <v>364.33</v>
      </c>
    </row>
    <row r="50" spans="1:10" ht="12.75">
      <c r="A50" s="14">
        <v>40755</v>
      </c>
      <c r="B50" s="3"/>
      <c r="C50" s="6">
        <v>170.73</v>
      </c>
      <c r="D50" s="6">
        <v>519.14</v>
      </c>
      <c r="E50" s="6">
        <v>198.61</v>
      </c>
      <c r="F50" s="6">
        <v>137.66</v>
      </c>
      <c r="G50" s="6">
        <v>537.52</v>
      </c>
      <c r="H50" s="6">
        <v>199.91</v>
      </c>
      <c r="I50" s="15">
        <v>129.74</v>
      </c>
      <c r="J50" s="15">
        <v>345.9</v>
      </c>
    </row>
    <row r="51" spans="1:10" ht="12.75">
      <c r="A51" s="14">
        <v>40786</v>
      </c>
      <c r="B51" s="3"/>
      <c r="C51" s="6">
        <v>250.38</v>
      </c>
      <c r="D51" s="6">
        <v>454.07</v>
      </c>
      <c r="E51" s="6">
        <v>253.09</v>
      </c>
      <c r="F51" s="6">
        <v>205.96</v>
      </c>
      <c r="G51" s="6">
        <v>492.08</v>
      </c>
      <c r="H51" s="6">
        <v>252.5</v>
      </c>
      <c r="I51" s="15">
        <v>199.61</v>
      </c>
      <c r="J51" s="15">
        <v>342.14</v>
      </c>
    </row>
    <row r="52" spans="1:10" ht="12.75">
      <c r="A52" s="14">
        <v>40816</v>
      </c>
      <c r="B52" s="3"/>
      <c r="C52" s="6">
        <v>249.88</v>
      </c>
      <c r="D52" s="6">
        <v>404.01</v>
      </c>
      <c r="E52" s="6">
        <v>229.02</v>
      </c>
      <c r="F52" s="6">
        <v>225.86</v>
      </c>
      <c r="G52" s="6">
        <v>446.26</v>
      </c>
      <c r="H52" s="6">
        <v>227.69</v>
      </c>
      <c r="I52" s="15">
        <v>194.42</v>
      </c>
      <c r="J52" s="15">
        <v>262.17</v>
      </c>
    </row>
    <row r="53" spans="1:10" ht="12.75">
      <c r="A53" s="14">
        <v>40847</v>
      </c>
      <c r="B53" s="3"/>
      <c r="C53" s="6">
        <v>252.12</v>
      </c>
      <c r="D53" s="6">
        <v>394.18</v>
      </c>
      <c r="E53" s="6">
        <v>226.33</v>
      </c>
      <c r="F53" s="6">
        <v>223.64</v>
      </c>
      <c r="G53" s="6">
        <v>384.92</v>
      </c>
      <c r="H53" s="6">
        <v>227.29</v>
      </c>
      <c r="I53" s="15">
        <v>186.17</v>
      </c>
      <c r="J53" s="15">
        <v>247.61</v>
      </c>
    </row>
    <row r="54" spans="1:10" ht="12.75">
      <c r="A54" s="14">
        <v>40877</v>
      </c>
      <c r="B54" s="3"/>
      <c r="C54" s="6">
        <v>261.34</v>
      </c>
      <c r="D54" s="6">
        <v>425.13</v>
      </c>
      <c r="E54" s="6">
        <v>238.51</v>
      </c>
      <c r="F54" s="6">
        <v>240.36</v>
      </c>
      <c r="G54" s="6">
        <v>453.97</v>
      </c>
      <c r="H54" s="6">
        <v>239.8</v>
      </c>
      <c r="I54" s="15">
        <v>191.87</v>
      </c>
      <c r="J54" s="15">
        <v>275.56</v>
      </c>
    </row>
    <row r="55" spans="1:10" ht="12.75">
      <c r="A55" s="14">
        <v>40908</v>
      </c>
      <c r="B55" s="3"/>
      <c r="C55" s="6">
        <v>274.12</v>
      </c>
      <c r="D55" s="6">
        <v>415.89</v>
      </c>
      <c r="E55" s="6">
        <v>267.41</v>
      </c>
      <c r="F55" s="6">
        <v>222.27</v>
      </c>
      <c r="G55" s="6">
        <v>423.71</v>
      </c>
      <c r="H55" s="6">
        <v>266.5</v>
      </c>
      <c r="I55" s="15">
        <v>226.96</v>
      </c>
      <c r="J55" s="15">
        <v>316.46</v>
      </c>
    </row>
    <row r="56" spans="2:10" ht="12.75">
      <c r="B56" s="3"/>
      <c r="C56" s="6"/>
      <c r="D56" s="6"/>
      <c r="E56" s="6"/>
      <c r="F56" s="6"/>
      <c r="G56" s="6"/>
      <c r="H56" s="11"/>
      <c r="I56" s="15"/>
      <c r="J56" s="15"/>
    </row>
    <row r="57" spans="2:10" ht="12.75">
      <c r="B57" s="8"/>
      <c r="C57" s="6"/>
      <c r="D57" s="6"/>
      <c r="E57" s="6"/>
      <c r="F57" s="6"/>
      <c r="G57" s="6"/>
      <c r="H57" s="11"/>
      <c r="I57" s="15"/>
      <c r="J57" s="15"/>
    </row>
    <row r="58" spans="2:9" ht="12.75">
      <c r="B58" s="3"/>
      <c r="C58" s="6"/>
      <c r="D58" s="6"/>
      <c r="E58" s="6"/>
      <c r="F58" s="6"/>
      <c r="G58" s="6"/>
      <c r="H58" s="6"/>
      <c r="I58" s="6"/>
    </row>
    <row r="59" spans="2:9" ht="12.75">
      <c r="B59" s="9"/>
      <c r="C59" s="6"/>
      <c r="D59" s="6"/>
      <c r="E59" s="6"/>
      <c r="F59" s="6"/>
      <c r="G59" s="6"/>
      <c r="H59" s="6"/>
      <c r="I59" s="6"/>
    </row>
    <row r="60" spans="2:9" ht="12.75">
      <c r="B60" s="4"/>
      <c r="C60" s="10"/>
      <c r="D60" s="1"/>
      <c r="E60" s="1"/>
      <c r="F60" s="1"/>
      <c r="G60" s="1"/>
      <c r="H60" s="1"/>
      <c r="I60" s="1"/>
    </row>
  </sheetData>
  <sheetProtection/>
  <mergeCells count="1">
    <mergeCell ref="K5:L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JAMAICA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OF JAMAICA</dc:creator>
  <cp:keywords/>
  <dc:description/>
  <cp:lastModifiedBy>Phillip Taylor</cp:lastModifiedBy>
  <cp:lastPrinted>2016-09-24T00:26:54Z</cp:lastPrinted>
  <dcterms:created xsi:type="dcterms:W3CDTF">2000-04-13T13:01:33Z</dcterms:created>
  <dcterms:modified xsi:type="dcterms:W3CDTF">2024-05-02T19:04:26Z</dcterms:modified>
  <cp:category/>
  <cp:version/>
  <cp:contentType/>
  <cp:contentStatus/>
</cp:coreProperties>
</file>