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660" tabRatio="535" activeTab="0"/>
  </bookViews>
  <sheets>
    <sheet name="FS.CB.00" sheetId="1" r:id="rId1"/>
    <sheet name="Notes" sheetId="2" r:id="rId2"/>
    <sheet name="Sheet1" sheetId="3" state="hidden" r:id="rId3"/>
    <sheet name="Sheet2" sheetId="4" state="hidden" r:id="rId4"/>
    <sheet name="Sheet4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0">'FS.CB.00'!$A$10:$M$205</definedName>
    <definedName name="_xlnm.Print_Area" localSheetId="2">'Sheet1'!$A$1:$M$231</definedName>
  </definedNames>
  <calcPr fullCalcOnLoad="1"/>
</workbook>
</file>

<file path=xl/sharedStrings.xml><?xml version="1.0" encoding="utf-8"?>
<sst xmlns="http://schemas.openxmlformats.org/spreadsheetml/2006/main" count="422" uniqueCount="101">
  <si>
    <t>MONTHLY SUMMARY OF ASSETS AND LIABILITIES</t>
  </si>
  <si>
    <t xml:space="preserve">ASSETS </t>
  </si>
  <si>
    <t xml:space="preserve">  </t>
  </si>
  <si>
    <t>End of</t>
  </si>
  <si>
    <t>Period</t>
  </si>
  <si>
    <t xml:space="preserve"> </t>
  </si>
  <si>
    <t>Jan.</t>
  </si>
  <si>
    <t>Feb.</t>
  </si>
  <si>
    <t>Mar.</t>
  </si>
  <si>
    <t>Apr.</t>
  </si>
  <si>
    <t>May</t>
  </si>
  <si>
    <t>June</t>
  </si>
  <si>
    <t>Oct.</t>
  </si>
  <si>
    <t>Nov.</t>
  </si>
  <si>
    <t>Dec.</t>
  </si>
  <si>
    <t>Aug.</t>
  </si>
  <si>
    <t>Total</t>
  </si>
  <si>
    <t>Assets</t>
  </si>
  <si>
    <t>Collection</t>
  </si>
  <si>
    <t>Securities</t>
  </si>
  <si>
    <t>Bills</t>
  </si>
  <si>
    <t xml:space="preserve">Sector </t>
  </si>
  <si>
    <t>Sector</t>
  </si>
  <si>
    <t>Cash</t>
  </si>
  <si>
    <t>with BOJ</t>
  </si>
  <si>
    <t xml:space="preserve">Assets                                                                  </t>
  </si>
  <si>
    <t>Other</t>
  </si>
  <si>
    <t xml:space="preserve">Course of </t>
  </si>
  <si>
    <t xml:space="preserve">Other </t>
  </si>
  <si>
    <t>Treasury</t>
  </si>
  <si>
    <t>Public</t>
  </si>
  <si>
    <t>Private</t>
  </si>
  <si>
    <t>Foreign</t>
  </si>
  <si>
    <t>Balances</t>
  </si>
  <si>
    <t>Cheques in</t>
  </si>
  <si>
    <t xml:space="preserve">                                                                                                                            </t>
  </si>
  <si>
    <t>To</t>
  </si>
  <si>
    <t>JAMAICA GOVERNMENT</t>
  </si>
  <si>
    <t>LOANS AND ADVANCES</t>
  </si>
  <si>
    <t>J$000</t>
  </si>
  <si>
    <t>L.R.S.</t>
  </si>
  <si>
    <t>Feb</t>
  </si>
  <si>
    <t>Jun</t>
  </si>
  <si>
    <t>Jul.</t>
  </si>
  <si>
    <t>Apr</t>
  </si>
  <si>
    <t>Table 10</t>
  </si>
  <si>
    <t>Sep</t>
  </si>
  <si>
    <t>Oct</t>
  </si>
  <si>
    <t>Mar</t>
  </si>
  <si>
    <t>Dec</t>
  </si>
  <si>
    <t>Aug</t>
  </si>
  <si>
    <t xml:space="preserve">                     COMMERCIAL BANKS</t>
  </si>
  <si>
    <t>Nov</t>
  </si>
  <si>
    <t xml:space="preserve">Dec </t>
  </si>
  <si>
    <t>Jul</t>
  </si>
  <si>
    <t>Monthly</t>
  </si>
  <si>
    <t>Commercial Banks</t>
  </si>
  <si>
    <t>Loans and Advances</t>
  </si>
  <si>
    <t>Jamaica Government</t>
  </si>
  <si>
    <t>Balances with BOJ</t>
  </si>
  <si>
    <t>To Private Sector</t>
  </si>
  <si>
    <t>To Public Sector</t>
  </si>
  <si>
    <t>Treasury Bills</t>
  </si>
  <si>
    <t>Other Securities</t>
  </si>
  <si>
    <t>Cheques in Course of Collection</t>
  </si>
  <si>
    <t>Other Assets</t>
  </si>
  <si>
    <t>JMD-000</t>
  </si>
  <si>
    <t>Financial Sector</t>
  </si>
  <si>
    <t>End of Period</t>
  </si>
  <si>
    <t xml:space="preserve">Foreign Assets </t>
  </si>
  <si>
    <t xml:space="preserve">To Public Sector </t>
  </si>
  <si>
    <t>Cheques in Course of  Collection</t>
  </si>
  <si>
    <t>COMMERCIAL BANKS</t>
  </si>
  <si>
    <t>Jun.</t>
  </si>
  <si>
    <t>Sep.</t>
  </si>
  <si>
    <t>Monthly Summary of Assets</t>
  </si>
  <si>
    <t>Cash (Jamaican Notes &amp; Coins)</t>
  </si>
  <si>
    <t>Foreign Assets</t>
  </si>
  <si>
    <t>Total ( Assets)</t>
  </si>
  <si>
    <t>Table 10b</t>
  </si>
  <si>
    <t>Jan</t>
  </si>
  <si>
    <t>*Addition of Jamaica National Bank in February 2017</t>
  </si>
  <si>
    <t>July</t>
  </si>
  <si>
    <t>Table Code:</t>
  </si>
  <si>
    <t>Category:</t>
  </si>
  <si>
    <t>Table Name:</t>
  </si>
  <si>
    <t>Data Range:</t>
  </si>
  <si>
    <t>Frequency:</t>
  </si>
  <si>
    <t>Units:</t>
  </si>
  <si>
    <t>J$ Millions</t>
  </si>
  <si>
    <t>Updated:</t>
  </si>
  <si>
    <t>Last Business Day of the Month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</si>
  <si>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</si>
  <si>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Commercial Banks' Summary of Assets</t>
  </si>
  <si>
    <t>FS.CB.00</t>
  </si>
  <si>
    <t>Special Events</t>
  </si>
  <si>
    <t>&gt;&gt; Addition of Jamaica National Bank in February 2017</t>
  </si>
  <si>
    <t>&gt;&gt; Addition of JMMB Bank in August 2017</t>
  </si>
  <si>
    <t>Date</t>
  </si>
  <si>
    <t>GOVERNMENT OF JAMAICA INSTRUMENTS</t>
  </si>
  <si>
    <t>Jan 1991 - Feb 2024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</si>
</sst>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yyyy\-mm\-dd;@"/>
    <numFmt numFmtId="185" formatCode="mmm\-yyyy"/>
    <numFmt numFmtId="186" formatCode="mmm/yyyy"/>
    <numFmt numFmtId="187" formatCode="#,##0.0"/>
    <numFmt numFmtId="188" formatCode="[$-409]d\-mmm\-yy;@"/>
  </numFmts>
  <fonts count="53">
    <font>
      <sz val="10"/>
      <name val="Arial"/>
      <family val="0"/>
    </font>
    <font>
      <sz val="10"/>
      <name val="Bodoni MT"/>
      <family val="1"/>
    </font>
    <font>
      <b/>
      <sz val="14"/>
      <name val="Bodoni MT"/>
      <family val="1"/>
    </font>
    <font>
      <b/>
      <sz val="10"/>
      <name val="Bodoni M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b/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42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8" fontId="6" fillId="0" borderId="0" xfId="42" applyNumberFormat="1" applyFont="1" applyAlignment="1">
      <alignment/>
    </xf>
    <xf numFmtId="3" fontId="6" fillId="0" borderId="0" xfId="42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  <xf numFmtId="184" fontId="1" fillId="0" borderId="0" xfId="0" applyNumberFormat="1" applyFont="1" applyAlignment="1">
      <alignment horizontal="right"/>
    </xf>
    <xf numFmtId="3" fontId="1" fillId="0" borderId="0" xfId="44" applyNumberFormat="1" applyFont="1" applyAlignment="1">
      <alignment horizontal="right"/>
    </xf>
    <xf numFmtId="0" fontId="7" fillId="0" borderId="0" xfId="0" applyFont="1" applyAlignment="1">
      <alignment horizontal="center"/>
    </xf>
    <xf numFmtId="178" fontId="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3" fontId="27" fillId="0" borderId="0" xfId="0" applyNumberFormat="1" applyFont="1" applyAlignment="1">
      <alignment/>
    </xf>
    <xf numFmtId="178" fontId="27" fillId="0" borderId="0" xfId="42" applyNumberFormat="1" applyFont="1" applyAlignment="1">
      <alignment/>
    </xf>
    <xf numFmtId="178" fontId="27" fillId="0" borderId="0" xfId="0" applyNumberFormat="1" applyFont="1" applyAlignment="1">
      <alignment/>
    </xf>
    <xf numFmtId="3" fontId="27" fillId="0" borderId="0" xfId="42" applyNumberFormat="1" applyFont="1" applyAlignment="1">
      <alignment/>
    </xf>
    <xf numFmtId="0" fontId="29" fillId="33" borderId="0" xfId="0" applyFont="1" applyFill="1" applyAlignment="1">
      <alignment horizontal="left"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28" fillId="34" borderId="0" xfId="0" applyFont="1" applyFill="1" applyAlignment="1">
      <alignment/>
    </xf>
    <xf numFmtId="188" fontId="30" fillId="34" borderId="0" xfId="0" applyNumberFormat="1" applyFont="1" applyFill="1" applyAlignment="1">
      <alignment horizontal="left"/>
    </xf>
    <xf numFmtId="0" fontId="30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30" fillId="34" borderId="0" xfId="0" applyFont="1" applyFill="1" applyAlignment="1">
      <alignment horizontal="left"/>
    </xf>
    <xf numFmtId="0" fontId="29" fillId="34" borderId="0" xfId="0" applyFont="1" applyFill="1" applyAlignment="1">
      <alignment horizontal="center"/>
    </xf>
    <xf numFmtId="0" fontId="37" fillId="35" borderId="0" xfId="0" applyFont="1" applyFill="1" applyAlignment="1">
      <alignment horizontal="left"/>
    </xf>
    <xf numFmtId="0" fontId="51" fillId="35" borderId="0" xfId="56" applyFont="1" applyFill="1" applyAlignment="1" applyProtection="1">
      <alignment horizontal="left"/>
      <protection/>
    </xf>
    <xf numFmtId="0" fontId="37" fillId="35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88" fontId="27" fillId="0" borderId="10" xfId="0" applyNumberFormat="1" applyFont="1" applyFill="1" applyBorder="1" applyAlignment="1">
      <alignment horizontal="center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8" fillId="0" borderId="11" xfId="42" applyNumberFormat="1" applyFont="1" applyBorder="1" applyAlignment="1">
      <alignment horizontal="center"/>
    </xf>
    <xf numFmtId="3" fontId="27" fillId="0" borderId="11" xfId="42" applyNumberFormat="1" applyFont="1" applyBorder="1" applyAlignment="1">
      <alignment horizontal="center"/>
    </xf>
    <xf numFmtId="0" fontId="52" fillId="35" borderId="0" xfId="0" applyFont="1" applyFill="1" applyAlignment="1">
      <alignment horizontal="left"/>
    </xf>
    <xf numFmtId="0" fontId="52" fillId="37" borderId="0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 wrapText="1"/>
    </xf>
    <xf numFmtId="3" fontId="27" fillId="19" borderId="11" xfId="0" applyNumberFormat="1" applyFont="1" applyFill="1" applyBorder="1" applyAlignment="1">
      <alignment horizontal="center"/>
    </xf>
    <xf numFmtId="3" fontId="27" fillId="0" borderId="11" xfId="0" applyNumberFormat="1" applyFont="1" applyFill="1" applyBorder="1" applyAlignment="1">
      <alignment horizontal="center"/>
    </xf>
    <xf numFmtId="3" fontId="28" fillId="0" borderId="11" xfId="42" applyNumberFormat="1" applyFont="1" applyFill="1" applyBorder="1" applyAlignment="1">
      <alignment horizontal="center"/>
    </xf>
    <xf numFmtId="3" fontId="28" fillId="38" borderId="11" xfId="42" applyNumberFormat="1" applyFont="1" applyFill="1" applyBorder="1" applyAlignment="1">
      <alignment horizontal="center"/>
    </xf>
    <xf numFmtId="0" fontId="52" fillId="35" borderId="0" xfId="0" applyFont="1" applyFill="1" applyAlignment="1">
      <alignment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0</xdr:rowOff>
    </xdr:from>
    <xdr:to>
      <xdr:col>8</xdr:col>
      <xdr:colOff>419100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12096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05tab8&amp;9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13tab8&amp;9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14tab8&amp;9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15tab8&amp;9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16tab8&amp;9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17tab8&amp;9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18tab8&amp;9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04tab8&amp;9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05tab8&amp;9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06tab8&amp;9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07tab8&amp;9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04tab8&amp;9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08tab8&amp;9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09tab8&amp;9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0tab8&amp;9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1tab8&amp;9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2tab8&amp;9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3tab8&amp;9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4tab8&amp;9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5tab8&amp;9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6tab8&amp;9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7tab8&amp;9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06tab8&amp;9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8tab8&amp;9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19tab8&amp;9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20tab8&amp;9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21tab8&amp;9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Tables%208&amp;9\2022tab8&amp;9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Tables%208&amp;9\2022tab8&amp;9A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Tables%208&amp;9\2023tab8&amp;9A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Tables%208&amp;9\2024tab8&amp;9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08tab8&amp;9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07tab8&amp;9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09tab8&amp;9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10tab8&amp;9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11tab8&amp;9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Tables%208&amp;9\2012tab8&amp;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tab8&amp;9A"/>
    </sheetNames>
    <sheetDataSet>
      <sheetData sheetId="0">
        <row r="66">
          <cell r="AB66">
            <v>3617402</v>
          </cell>
          <cell r="AC66">
            <v>2831498</v>
          </cell>
          <cell r="AD66">
            <v>5139878</v>
          </cell>
          <cell r="AE66">
            <v>3307597</v>
          </cell>
          <cell r="AF66">
            <v>4166093</v>
          </cell>
          <cell r="AG66">
            <v>4033958</v>
          </cell>
          <cell r="AH66">
            <v>3407385</v>
          </cell>
          <cell r="AI66">
            <v>4476719</v>
          </cell>
          <cell r="AJ66">
            <v>3320840</v>
          </cell>
          <cell r="AK66">
            <v>3514739</v>
          </cell>
          <cell r="AL66">
            <v>4171299</v>
          </cell>
          <cell r="AM66">
            <v>6014369</v>
          </cell>
        </row>
        <row r="69">
          <cell r="AB69">
            <v>56233503</v>
          </cell>
          <cell r="AC69">
            <v>55000328</v>
          </cell>
          <cell r="AD69">
            <v>59776134</v>
          </cell>
          <cell r="AE69">
            <v>63041365</v>
          </cell>
          <cell r="AF69">
            <v>59256872</v>
          </cell>
          <cell r="AG69">
            <v>61415534</v>
          </cell>
          <cell r="AH69">
            <v>63309794</v>
          </cell>
          <cell r="AI69">
            <v>62223046</v>
          </cell>
          <cell r="AJ69">
            <v>62486919</v>
          </cell>
          <cell r="AK69">
            <v>59007121</v>
          </cell>
          <cell r="AL69">
            <v>56925620</v>
          </cell>
          <cell r="AM69">
            <v>57747990</v>
          </cell>
        </row>
        <row r="72">
          <cell r="AB72">
            <v>68242954</v>
          </cell>
          <cell r="AC72">
            <v>67581884</v>
          </cell>
          <cell r="AD72">
            <v>67327150</v>
          </cell>
          <cell r="AE72">
            <v>65096340</v>
          </cell>
          <cell r="AF72">
            <v>60650349</v>
          </cell>
          <cell r="AG72">
            <v>61079578</v>
          </cell>
          <cell r="AH72">
            <v>63755321</v>
          </cell>
          <cell r="AI72">
            <v>67743944</v>
          </cell>
          <cell r="AJ72">
            <v>71328070</v>
          </cell>
          <cell r="AK72">
            <v>78675524</v>
          </cell>
          <cell r="AL72">
            <v>76485634</v>
          </cell>
          <cell r="AM72">
            <v>75443885</v>
          </cell>
        </row>
        <row r="88">
          <cell r="AB88">
            <v>85563237</v>
          </cell>
          <cell r="AC88">
            <v>86241942</v>
          </cell>
          <cell r="AD88">
            <v>88548436</v>
          </cell>
          <cell r="AE88">
            <v>89533797</v>
          </cell>
          <cell r="AF88">
            <v>90770234</v>
          </cell>
          <cell r="AG88">
            <v>88829535</v>
          </cell>
          <cell r="AH88">
            <v>89605628</v>
          </cell>
          <cell r="AI88">
            <v>89716198</v>
          </cell>
          <cell r="AK88">
            <v>95774228</v>
          </cell>
          <cell r="AL88">
            <v>99178885</v>
          </cell>
          <cell r="AM88">
            <v>99544159</v>
          </cell>
        </row>
        <row r="89">
          <cell r="AB89">
            <v>30803555</v>
          </cell>
          <cell r="AC89">
            <v>30202140</v>
          </cell>
          <cell r="AD89">
            <v>29896443</v>
          </cell>
          <cell r="AE89">
            <v>28872152</v>
          </cell>
          <cell r="AF89">
            <v>29559494</v>
          </cell>
          <cell r="AG89">
            <v>36683734</v>
          </cell>
          <cell r="AH89">
            <v>34616432</v>
          </cell>
          <cell r="AI89">
            <v>30690677</v>
          </cell>
          <cell r="AK89">
            <v>30792173</v>
          </cell>
          <cell r="AL89">
            <v>34039664</v>
          </cell>
          <cell r="AM89">
            <v>32551144</v>
          </cell>
        </row>
        <row r="103">
          <cell r="AB103">
            <v>766172</v>
          </cell>
          <cell r="AC103">
            <v>861167</v>
          </cell>
          <cell r="AD103">
            <v>874082</v>
          </cell>
          <cell r="AE103">
            <v>889712</v>
          </cell>
          <cell r="AF103">
            <v>1025647</v>
          </cell>
          <cell r="AG103">
            <v>1185219</v>
          </cell>
          <cell r="AH103">
            <v>1294560</v>
          </cell>
          <cell r="AI103">
            <v>1262881</v>
          </cell>
          <cell r="AJ103">
            <v>1081318</v>
          </cell>
          <cell r="AK103">
            <v>1199649</v>
          </cell>
          <cell r="AL103">
            <v>1036383</v>
          </cell>
          <cell r="AM103">
            <v>957433</v>
          </cell>
        </row>
        <row r="105">
          <cell r="AB105">
            <v>42543206</v>
          </cell>
          <cell r="AC105">
            <v>42711759</v>
          </cell>
          <cell r="AD105">
            <v>40274703</v>
          </cell>
          <cell r="AE105">
            <v>39981331</v>
          </cell>
          <cell r="AF105">
            <v>40243231</v>
          </cell>
          <cell r="AG105">
            <v>39539498</v>
          </cell>
          <cell r="AH105">
            <v>39614796</v>
          </cell>
          <cell r="AI105">
            <v>39374040</v>
          </cell>
          <cell r="AJ105">
            <v>39269161</v>
          </cell>
          <cell r="AK105">
            <v>39416015</v>
          </cell>
          <cell r="AL105">
            <v>39701224</v>
          </cell>
          <cell r="AM105">
            <v>39866512</v>
          </cell>
        </row>
        <row r="107">
          <cell r="AB107">
            <v>13089203</v>
          </cell>
          <cell r="AC107">
            <v>12511886</v>
          </cell>
          <cell r="AD107">
            <v>11285200</v>
          </cell>
          <cell r="AE107">
            <v>11349346</v>
          </cell>
          <cell r="AF107">
            <v>15755387</v>
          </cell>
          <cell r="AG107">
            <v>16920230</v>
          </cell>
          <cell r="AH107">
            <v>15945557</v>
          </cell>
          <cell r="AI107">
            <v>16428816</v>
          </cell>
          <cell r="AJ107">
            <v>16164873</v>
          </cell>
          <cell r="AK107">
            <v>16055441</v>
          </cell>
          <cell r="AL107">
            <v>15758083</v>
          </cell>
          <cell r="AM107">
            <v>15294021</v>
          </cell>
        </row>
        <row r="111">
          <cell r="AB111">
            <v>4107380</v>
          </cell>
          <cell r="AC111">
            <v>4360589</v>
          </cell>
          <cell r="AD111">
            <v>6330591</v>
          </cell>
          <cell r="AE111">
            <v>3564097</v>
          </cell>
          <cell r="AF111">
            <v>3691348</v>
          </cell>
          <cell r="AG111">
            <v>3484225</v>
          </cell>
          <cell r="AH111">
            <v>2748861</v>
          </cell>
          <cell r="AI111">
            <v>2976696</v>
          </cell>
          <cell r="AJ111">
            <v>4860898</v>
          </cell>
          <cell r="AK111">
            <v>2901446</v>
          </cell>
          <cell r="AL111">
            <v>2780235</v>
          </cell>
          <cell r="AM111">
            <v>3472275</v>
          </cell>
        </row>
        <row r="115">
          <cell r="AB115">
            <v>38089920</v>
          </cell>
          <cell r="AC115">
            <v>37174655</v>
          </cell>
          <cell r="AD115">
            <v>33999804</v>
          </cell>
          <cell r="AE115">
            <v>35523718</v>
          </cell>
          <cell r="AF115">
            <v>36653062</v>
          </cell>
          <cell r="AG115">
            <v>33181482</v>
          </cell>
          <cell r="AH115">
            <v>32931731</v>
          </cell>
          <cell r="AI115">
            <v>32141088</v>
          </cell>
          <cell r="AJ115">
            <v>33221145</v>
          </cell>
          <cell r="AK115">
            <v>37399309</v>
          </cell>
          <cell r="AL115">
            <v>37038384</v>
          </cell>
          <cell r="AM115">
            <v>36184689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3tab8&amp;9A"/>
    </sheetNames>
    <sheetDataSet>
      <sheetData sheetId="0">
        <row r="66">
          <cell r="B66">
            <v>7397657</v>
          </cell>
          <cell r="C66">
            <v>7127512</v>
          </cell>
          <cell r="D66">
            <v>6897586</v>
          </cell>
          <cell r="F66">
            <v>6651093</v>
          </cell>
          <cell r="G66">
            <v>6983488</v>
          </cell>
          <cell r="H66">
            <v>7736666</v>
          </cell>
          <cell r="I66">
            <v>6473931</v>
          </cell>
          <cell r="J66">
            <v>6951747</v>
          </cell>
          <cell r="K66">
            <v>7055479</v>
          </cell>
          <cell r="L66">
            <v>6996553</v>
          </cell>
          <cell r="M66">
            <v>11160353</v>
          </cell>
        </row>
        <row r="69">
          <cell r="B69">
            <v>71840328</v>
          </cell>
          <cell r="C69">
            <v>82150266</v>
          </cell>
          <cell r="D69">
            <v>72177065</v>
          </cell>
          <cell r="F69">
            <v>64117127</v>
          </cell>
          <cell r="G69">
            <v>66562374</v>
          </cell>
          <cell r="H69">
            <v>64074433</v>
          </cell>
          <cell r="I69">
            <v>70338760</v>
          </cell>
          <cell r="J69">
            <v>67233615</v>
          </cell>
          <cell r="K69">
            <v>68606625</v>
          </cell>
          <cell r="L69">
            <v>64976651</v>
          </cell>
          <cell r="M69">
            <v>64953443</v>
          </cell>
        </row>
        <row r="72">
          <cell r="B72">
            <v>128436268</v>
          </cell>
          <cell r="C72">
            <v>135700054</v>
          </cell>
          <cell r="D72">
            <v>139609215</v>
          </cell>
          <cell r="F72">
            <v>140748249</v>
          </cell>
          <cell r="G72">
            <v>137254719</v>
          </cell>
          <cell r="H72">
            <v>143110955</v>
          </cell>
          <cell r="I72">
            <v>151358212</v>
          </cell>
          <cell r="J72">
            <v>150139211</v>
          </cell>
          <cell r="K72">
            <v>152713704</v>
          </cell>
          <cell r="L72">
            <v>150069699</v>
          </cell>
          <cell r="M72">
            <v>153521224</v>
          </cell>
        </row>
        <row r="88">
          <cell r="B88">
            <v>288519766</v>
          </cell>
          <cell r="C88">
            <v>294066236</v>
          </cell>
          <cell r="D88">
            <v>299945953</v>
          </cell>
          <cell r="F88">
            <v>304533734</v>
          </cell>
          <cell r="G88">
            <v>307634789</v>
          </cell>
          <cell r="H88">
            <v>311596697</v>
          </cell>
          <cell r="I88">
            <v>321762737</v>
          </cell>
          <cell r="J88">
            <v>326098799</v>
          </cell>
          <cell r="K88">
            <v>327277334</v>
          </cell>
          <cell r="L88">
            <v>332066634</v>
          </cell>
          <cell r="M88">
            <v>334081270</v>
          </cell>
        </row>
        <row r="89">
          <cell r="B89">
            <v>22964408</v>
          </cell>
          <cell r="C89">
            <v>23649561</v>
          </cell>
          <cell r="D89">
            <v>22834574</v>
          </cell>
          <cell r="F89">
            <v>25682798</v>
          </cell>
          <cell r="G89">
            <v>26256247</v>
          </cell>
          <cell r="H89">
            <v>25692543</v>
          </cell>
          <cell r="I89">
            <v>26630132</v>
          </cell>
          <cell r="J89">
            <v>29667371</v>
          </cell>
          <cell r="K89">
            <v>28116837</v>
          </cell>
          <cell r="L89">
            <v>29485852</v>
          </cell>
          <cell r="M89">
            <v>28035652</v>
          </cell>
        </row>
        <row r="103">
          <cell r="B103">
            <v>99867</v>
          </cell>
          <cell r="C103">
            <v>0</v>
          </cell>
          <cell r="D103">
            <v>360145</v>
          </cell>
          <cell r="F103">
            <v>287972</v>
          </cell>
          <cell r="G103">
            <v>288121</v>
          </cell>
          <cell r="H103">
            <v>357349</v>
          </cell>
          <cell r="I103">
            <v>66439</v>
          </cell>
          <cell r="J103">
            <v>199061</v>
          </cell>
          <cell r="K103">
            <v>333827</v>
          </cell>
          <cell r="L103">
            <v>409706</v>
          </cell>
          <cell r="M103">
            <v>311090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7">
          <cell r="B107">
            <v>84312415</v>
          </cell>
          <cell r="C107">
            <v>84690185</v>
          </cell>
          <cell r="D107">
            <v>84100270</v>
          </cell>
          <cell r="F107">
            <v>83838273</v>
          </cell>
          <cell r="G107">
            <v>83576134</v>
          </cell>
          <cell r="H107">
            <v>83492185</v>
          </cell>
          <cell r="I107">
            <v>84077345</v>
          </cell>
          <cell r="J107">
            <v>83637650</v>
          </cell>
          <cell r="K107">
            <v>83712367</v>
          </cell>
          <cell r="L107">
            <v>83789259</v>
          </cell>
          <cell r="M107">
            <v>83050680</v>
          </cell>
        </row>
        <row r="111">
          <cell r="B111">
            <v>1926942</v>
          </cell>
          <cell r="C111">
            <v>1813381</v>
          </cell>
          <cell r="D111">
            <v>2602665</v>
          </cell>
          <cell r="F111">
            <v>1768955</v>
          </cell>
          <cell r="G111">
            <v>2262100</v>
          </cell>
          <cell r="H111">
            <v>1203563</v>
          </cell>
          <cell r="I111">
            <v>1667021</v>
          </cell>
          <cell r="J111">
            <v>2007134</v>
          </cell>
          <cell r="K111">
            <v>1252909</v>
          </cell>
          <cell r="L111">
            <v>1625542</v>
          </cell>
          <cell r="M111">
            <v>2345358</v>
          </cell>
        </row>
        <row r="115">
          <cell r="B115">
            <v>52126014</v>
          </cell>
          <cell r="C115">
            <v>50180233</v>
          </cell>
          <cell r="D115">
            <v>57459871</v>
          </cell>
          <cell r="F115">
            <v>58101051</v>
          </cell>
          <cell r="G115">
            <v>57900702</v>
          </cell>
          <cell r="H115">
            <v>55419548</v>
          </cell>
          <cell r="I115">
            <v>54758378</v>
          </cell>
          <cell r="J115">
            <v>61510335</v>
          </cell>
          <cell r="K115">
            <v>61117077</v>
          </cell>
          <cell r="L115">
            <v>61955400</v>
          </cell>
          <cell r="M115">
            <v>57537252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4tab8&amp;9A"/>
    </sheetNames>
    <sheetDataSet>
      <sheetData sheetId="0">
        <row r="66">
          <cell r="B66">
            <v>6420088</v>
          </cell>
          <cell r="C66">
            <v>6813430</v>
          </cell>
          <cell r="D66">
            <v>7376148</v>
          </cell>
          <cell r="E66">
            <v>7652919</v>
          </cell>
          <cell r="F66">
            <v>8008298</v>
          </cell>
          <cell r="G66">
            <v>8445371</v>
          </cell>
          <cell r="H66">
            <v>8033175</v>
          </cell>
          <cell r="I66">
            <v>7131006</v>
          </cell>
          <cell r="J66">
            <v>7477789</v>
          </cell>
          <cell r="K66">
            <v>7156760</v>
          </cell>
          <cell r="L66">
            <v>7356712</v>
          </cell>
          <cell r="M66">
            <v>11353593</v>
          </cell>
        </row>
        <row r="69">
          <cell r="B69">
            <v>67505674</v>
          </cell>
          <cell r="C69">
            <v>96377093</v>
          </cell>
          <cell r="D69">
            <v>104527233</v>
          </cell>
          <cell r="E69">
            <v>109019074</v>
          </cell>
          <cell r="F69">
            <v>105451000</v>
          </cell>
          <cell r="G69">
            <v>129010745</v>
          </cell>
          <cell r="H69">
            <v>123597917</v>
          </cell>
          <cell r="I69">
            <v>77968730</v>
          </cell>
          <cell r="J69">
            <v>82607803</v>
          </cell>
          <cell r="K69">
            <v>78577178</v>
          </cell>
          <cell r="L69">
            <v>84271125</v>
          </cell>
          <cell r="M69">
            <v>70490384</v>
          </cell>
        </row>
        <row r="72">
          <cell r="B72">
            <v>148652064</v>
          </cell>
          <cell r="C72">
            <v>149546819</v>
          </cell>
          <cell r="D72">
            <v>142113769</v>
          </cell>
          <cell r="E72">
            <v>151244264</v>
          </cell>
          <cell r="F72">
            <v>162820674</v>
          </cell>
          <cell r="G72">
            <v>154120631</v>
          </cell>
          <cell r="H72">
            <v>144120989</v>
          </cell>
          <cell r="I72">
            <v>189230485</v>
          </cell>
          <cell r="J72">
            <v>186916828</v>
          </cell>
          <cell r="K72">
            <v>184632159</v>
          </cell>
          <cell r="L72">
            <v>195760758</v>
          </cell>
          <cell r="M72">
            <v>201764346</v>
          </cell>
        </row>
        <row r="88">
          <cell r="B88">
            <v>332896385</v>
          </cell>
          <cell r="C88">
            <v>336817325</v>
          </cell>
          <cell r="D88">
            <v>337085260</v>
          </cell>
          <cell r="E88">
            <v>335803934</v>
          </cell>
          <cell r="F88">
            <v>338088287</v>
          </cell>
          <cell r="G88">
            <v>341043180</v>
          </cell>
          <cell r="H88">
            <v>348460264</v>
          </cell>
          <cell r="I88">
            <v>350046722</v>
          </cell>
          <cell r="J88">
            <v>346703048</v>
          </cell>
          <cell r="K88">
            <v>348100934</v>
          </cell>
          <cell r="L88">
            <v>351117711</v>
          </cell>
          <cell r="M88">
            <v>352399222</v>
          </cell>
        </row>
        <row r="89">
          <cell r="B89">
            <v>26043341</v>
          </cell>
          <cell r="C89">
            <v>27698696</v>
          </cell>
          <cell r="D89">
            <v>24827742</v>
          </cell>
          <cell r="E89">
            <v>26710325</v>
          </cell>
          <cell r="F89">
            <v>27688071</v>
          </cell>
          <cell r="G89">
            <v>30055829</v>
          </cell>
          <cell r="H89">
            <v>28875137</v>
          </cell>
          <cell r="I89">
            <v>28377628</v>
          </cell>
          <cell r="J89">
            <v>30566666</v>
          </cell>
          <cell r="K89">
            <v>30826803</v>
          </cell>
          <cell r="L89">
            <v>29987532</v>
          </cell>
          <cell r="M89">
            <v>28571061</v>
          </cell>
        </row>
        <row r="103">
          <cell r="B103">
            <v>266823</v>
          </cell>
          <cell r="C103">
            <v>185362</v>
          </cell>
          <cell r="D103">
            <v>272755</v>
          </cell>
          <cell r="E103">
            <v>168245</v>
          </cell>
          <cell r="F103">
            <v>104369</v>
          </cell>
          <cell r="G103">
            <v>41092</v>
          </cell>
          <cell r="H103">
            <v>0</v>
          </cell>
          <cell r="I103">
            <v>60322</v>
          </cell>
          <cell r="J103">
            <v>109287</v>
          </cell>
          <cell r="K103">
            <v>60397</v>
          </cell>
          <cell r="L103">
            <v>49228</v>
          </cell>
          <cell r="M103">
            <v>98521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83105315</v>
          </cell>
          <cell r="C107">
            <v>83174313</v>
          </cell>
          <cell r="D107">
            <v>85783290</v>
          </cell>
          <cell r="E107">
            <v>88094774</v>
          </cell>
          <cell r="F107">
            <v>88562481</v>
          </cell>
          <cell r="G107">
            <v>79233958</v>
          </cell>
          <cell r="H107">
            <v>80863101</v>
          </cell>
          <cell r="I107">
            <v>82166333</v>
          </cell>
          <cell r="J107">
            <v>82348977</v>
          </cell>
          <cell r="K107">
            <v>82325186</v>
          </cell>
          <cell r="L107">
            <v>82441272</v>
          </cell>
          <cell r="M107">
            <v>83416968</v>
          </cell>
        </row>
        <row r="111">
          <cell r="B111">
            <v>1781115</v>
          </cell>
          <cell r="C111">
            <v>2176737</v>
          </cell>
          <cell r="D111">
            <v>5431750</v>
          </cell>
          <cell r="E111">
            <v>2124428</v>
          </cell>
          <cell r="F111">
            <v>1881254</v>
          </cell>
          <cell r="G111">
            <v>3163203</v>
          </cell>
          <cell r="H111">
            <v>2188311</v>
          </cell>
          <cell r="I111">
            <v>1803956</v>
          </cell>
          <cell r="J111">
            <v>2630661</v>
          </cell>
          <cell r="K111">
            <v>1846526</v>
          </cell>
          <cell r="L111">
            <v>1961872</v>
          </cell>
          <cell r="M111">
            <v>3297521</v>
          </cell>
        </row>
        <row r="115">
          <cell r="B115">
            <v>56789948</v>
          </cell>
          <cell r="C115">
            <v>57514754</v>
          </cell>
          <cell r="D115">
            <v>60125317</v>
          </cell>
          <cell r="E115">
            <v>56374287</v>
          </cell>
          <cell r="F115">
            <v>58969070</v>
          </cell>
          <cell r="G115">
            <v>58256839</v>
          </cell>
          <cell r="H115">
            <v>57148123</v>
          </cell>
          <cell r="I115">
            <v>61867137</v>
          </cell>
          <cell r="J115">
            <v>61375846</v>
          </cell>
          <cell r="K115">
            <v>65155031</v>
          </cell>
          <cell r="L115">
            <v>67358014</v>
          </cell>
          <cell r="M115">
            <v>67193725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5tab8&amp;9A"/>
    </sheetNames>
    <sheetDataSet>
      <sheetData sheetId="0">
        <row r="66">
          <cell r="B66">
            <v>7004654</v>
          </cell>
          <cell r="C66">
            <v>7473079</v>
          </cell>
          <cell r="D66">
            <v>7699584</v>
          </cell>
          <cell r="E66">
            <v>7845975</v>
          </cell>
          <cell r="F66">
            <v>8052498</v>
          </cell>
          <cell r="G66">
            <v>9928844</v>
          </cell>
          <cell r="H66">
            <v>7762105</v>
          </cell>
          <cell r="I66">
            <v>7828112</v>
          </cell>
          <cell r="J66">
            <v>9086880</v>
          </cell>
          <cell r="K66">
            <v>7298135</v>
          </cell>
          <cell r="L66">
            <v>7631270</v>
          </cell>
          <cell r="M66">
            <v>10968147</v>
          </cell>
        </row>
        <row r="69">
          <cell r="B69">
            <v>70976673</v>
          </cell>
          <cell r="C69">
            <v>84662852</v>
          </cell>
          <cell r="D69">
            <v>74896026</v>
          </cell>
          <cell r="E69">
            <v>82096924</v>
          </cell>
          <cell r="F69">
            <v>71861693</v>
          </cell>
          <cell r="G69">
            <v>68028765</v>
          </cell>
          <cell r="H69">
            <v>68915090</v>
          </cell>
          <cell r="I69">
            <v>83666481</v>
          </cell>
          <cell r="J69">
            <v>77477767</v>
          </cell>
          <cell r="K69">
            <v>74009105</v>
          </cell>
          <cell r="L69">
            <v>80376981</v>
          </cell>
          <cell r="M69">
            <v>76349559</v>
          </cell>
        </row>
        <row r="72">
          <cell r="B72">
            <v>212098756</v>
          </cell>
          <cell r="C72">
            <v>202873131</v>
          </cell>
          <cell r="D72">
            <v>190799316</v>
          </cell>
          <cell r="E72">
            <v>188124070</v>
          </cell>
          <cell r="F72">
            <v>212249893</v>
          </cell>
          <cell r="G72">
            <v>224859249</v>
          </cell>
          <cell r="H72">
            <v>215293037</v>
          </cell>
          <cell r="I72">
            <v>215095229</v>
          </cell>
          <cell r="J72">
            <v>226526263</v>
          </cell>
          <cell r="K72">
            <v>230370373</v>
          </cell>
          <cell r="L72">
            <v>241544714</v>
          </cell>
          <cell r="M72">
            <v>235297130</v>
          </cell>
        </row>
        <row r="88">
          <cell r="B88">
            <v>354149767</v>
          </cell>
          <cell r="C88">
            <v>355009781</v>
          </cell>
          <cell r="D88">
            <v>352615393</v>
          </cell>
          <cell r="E88">
            <v>355986530</v>
          </cell>
          <cell r="F88">
            <v>357682160</v>
          </cell>
          <cell r="G88">
            <v>357561679</v>
          </cell>
          <cell r="H88">
            <v>365400250</v>
          </cell>
          <cell r="I88">
            <v>372548581</v>
          </cell>
          <cell r="J88">
            <v>376362051</v>
          </cell>
          <cell r="K88">
            <v>379403012</v>
          </cell>
          <cell r="L88">
            <v>385878235</v>
          </cell>
          <cell r="M88">
            <v>388295747</v>
          </cell>
        </row>
        <row r="89">
          <cell r="B89">
            <v>27775232</v>
          </cell>
          <cell r="C89">
            <v>29716267</v>
          </cell>
          <cell r="D89">
            <v>29546022</v>
          </cell>
          <cell r="E89">
            <v>26452708</v>
          </cell>
          <cell r="F89">
            <v>28033782</v>
          </cell>
          <cell r="G89">
            <v>28548462</v>
          </cell>
          <cell r="H89">
            <v>27241185</v>
          </cell>
          <cell r="I89">
            <v>28859296</v>
          </cell>
          <cell r="J89">
            <v>28514704</v>
          </cell>
          <cell r="K89">
            <v>30202019</v>
          </cell>
          <cell r="L89">
            <v>29167858</v>
          </cell>
          <cell r="M89">
            <v>25855667</v>
          </cell>
        </row>
        <row r="103">
          <cell r="B103">
            <v>228120</v>
          </cell>
          <cell r="C103">
            <v>128574</v>
          </cell>
          <cell r="D103">
            <v>139367</v>
          </cell>
          <cell r="E103">
            <v>135644</v>
          </cell>
          <cell r="F103">
            <v>110857</v>
          </cell>
          <cell r="G103">
            <v>196287</v>
          </cell>
          <cell r="H103">
            <v>278925</v>
          </cell>
          <cell r="I103">
            <v>329557</v>
          </cell>
          <cell r="J103">
            <v>200514</v>
          </cell>
          <cell r="K103">
            <v>150585</v>
          </cell>
          <cell r="L103">
            <v>71018</v>
          </cell>
          <cell r="M103">
            <v>164394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84624505</v>
          </cell>
          <cell r="C107">
            <v>81332363</v>
          </cell>
          <cell r="D107">
            <v>81740464</v>
          </cell>
          <cell r="E107">
            <v>81086882</v>
          </cell>
          <cell r="F107">
            <v>80787201</v>
          </cell>
          <cell r="G107">
            <v>80328107</v>
          </cell>
          <cell r="H107">
            <v>81405651</v>
          </cell>
          <cell r="I107">
            <v>81697522</v>
          </cell>
          <cell r="J107">
            <v>81485638</v>
          </cell>
          <cell r="K107">
            <v>83317235</v>
          </cell>
          <cell r="L107">
            <v>82006407</v>
          </cell>
          <cell r="M107">
            <v>82199430</v>
          </cell>
        </row>
        <row r="111">
          <cell r="B111">
            <v>2007474</v>
          </cell>
          <cell r="C111">
            <v>2180388</v>
          </cell>
          <cell r="D111">
            <v>4107480</v>
          </cell>
          <cell r="E111">
            <v>2156827</v>
          </cell>
          <cell r="F111">
            <v>2302610</v>
          </cell>
          <cell r="G111">
            <v>2115180</v>
          </cell>
          <cell r="H111">
            <v>2652632</v>
          </cell>
          <cell r="I111">
            <v>2812184</v>
          </cell>
          <cell r="J111">
            <v>3483152</v>
          </cell>
          <cell r="K111">
            <v>2112519</v>
          </cell>
          <cell r="L111">
            <v>2482442</v>
          </cell>
          <cell r="M111">
            <v>3029008</v>
          </cell>
        </row>
        <row r="115">
          <cell r="B115">
            <v>80423180</v>
          </cell>
          <cell r="C115">
            <v>73521855</v>
          </cell>
          <cell r="D115">
            <v>81068156</v>
          </cell>
          <cell r="E115">
            <v>75651948</v>
          </cell>
          <cell r="F115">
            <v>74842802</v>
          </cell>
          <cell r="G115">
            <v>74675231</v>
          </cell>
          <cell r="H115">
            <v>81671639</v>
          </cell>
          <cell r="I115">
            <v>77572389</v>
          </cell>
          <cell r="J115">
            <v>78976370</v>
          </cell>
          <cell r="K115">
            <v>81788190</v>
          </cell>
          <cell r="L115">
            <v>81538762</v>
          </cell>
          <cell r="M115">
            <v>83631111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6tab8&amp;9A"/>
      <sheetName val="2015tab8&amp;9A"/>
    </sheetNames>
    <sheetDataSet>
      <sheetData sheetId="0">
        <row r="66">
          <cell r="B66">
            <v>7986810</v>
          </cell>
          <cell r="C66">
            <v>7833178</v>
          </cell>
          <cell r="D66">
            <v>9633060</v>
          </cell>
          <cell r="E66">
            <v>8596550</v>
          </cell>
          <cell r="F66">
            <v>10301287</v>
          </cell>
          <cell r="G66">
            <v>9692260</v>
          </cell>
          <cell r="H66">
            <v>8535719</v>
          </cell>
          <cell r="I66">
            <v>9883842</v>
          </cell>
          <cell r="J66">
            <v>9313962</v>
          </cell>
          <cell r="K66">
            <v>9228680</v>
          </cell>
          <cell r="L66">
            <v>9434320</v>
          </cell>
          <cell r="M66">
            <v>11860902</v>
          </cell>
        </row>
        <row r="69">
          <cell r="B69">
            <v>77623782</v>
          </cell>
          <cell r="C69">
            <v>93960854</v>
          </cell>
          <cell r="D69">
            <v>94302530</v>
          </cell>
          <cell r="E69">
            <v>96793469</v>
          </cell>
          <cell r="F69">
            <v>89028417</v>
          </cell>
          <cell r="G69">
            <v>92552403</v>
          </cell>
          <cell r="H69">
            <v>103204725</v>
          </cell>
          <cell r="I69">
            <v>98359041</v>
          </cell>
          <cell r="J69">
            <v>96891655</v>
          </cell>
          <cell r="K69">
            <v>102705970</v>
          </cell>
          <cell r="L69">
            <v>107042840</v>
          </cell>
          <cell r="M69">
            <v>115221875</v>
          </cell>
        </row>
        <row r="72">
          <cell r="B72">
            <v>259387508</v>
          </cell>
          <cell r="C72">
            <v>262412557</v>
          </cell>
          <cell r="D72">
            <v>256822824</v>
          </cell>
          <cell r="E72">
            <v>267253474</v>
          </cell>
          <cell r="F72">
            <v>269915063</v>
          </cell>
          <cell r="G72">
            <v>276963229</v>
          </cell>
          <cell r="H72">
            <v>257341726</v>
          </cell>
          <cell r="I72">
            <v>285109520</v>
          </cell>
          <cell r="J72">
            <v>286666080</v>
          </cell>
          <cell r="K72">
            <v>276426482</v>
          </cell>
          <cell r="L72">
            <v>281508150</v>
          </cell>
          <cell r="M72">
            <v>265168822</v>
          </cell>
        </row>
        <row r="88">
          <cell r="B88">
            <v>389506763</v>
          </cell>
          <cell r="C88">
            <v>391383950</v>
          </cell>
          <cell r="D88">
            <v>392190305</v>
          </cell>
          <cell r="E88">
            <v>396842544</v>
          </cell>
          <cell r="F88">
            <v>432710041</v>
          </cell>
          <cell r="G88">
            <v>441583578</v>
          </cell>
          <cell r="H88">
            <v>448977047</v>
          </cell>
          <cell r="I88">
            <v>454051499</v>
          </cell>
          <cell r="J88">
            <v>459653029</v>
          </cell>
          <cell r="K88">
            <v>464786120</v>
          </cell>
          <cell r="L88">
            <v>468105143</v>
          </cell>
          <cell r="M88">
            <v>471193328</v>
          </cell>
        </row>
        <row r="89">
          <cell r="B89">
            <v>29158065</v>
          </cell>
          <cell r="C89">
            <v>28908289</v>
          </cell>
          <cell r="D89">
            <v>31374349</v>
          </cell>
          <cell r="E89">
            <v>27237119</v>
          </cell>
          <cell r="F89">
            <v>27125110</v>
          </cell>
          <cell r="G89">
            <v>27330600</v>
          </cell>
          <cell r="H89">
            <v>27950418</v>
          </cell>
          <cell r="I89">
            <v>27860807</v>
          </cell>
          <cell r="J89">
            <v>28363293</v>
          </cell>
          <cell r="K89">
            <v>28105210</v>
          </cell>
          <cell r="L89">
            <v>27214441</v>
          </cell>
          <cell r="M89">
            <v>24195125</v>
          </cell>
        </row>
        <row r="103">
          <cell r="B103">
            <v>164810</v>
          </cell>
          <cell r="C103">
            <v>227730</v>
          </cell>
          <cell r="D103">
            <v>80666</v>
          </cell>
          <cell r="E103">
            <v>81117</v>
          </cell>
          <cell r="F103">
            <v>137386</v>
          </cell>
          <cell r="G103">
            <v>235407</v>
          </cell>
          <cell r="H103">
            <v>286299</v>
          </cell>
          <cell r="I103">
            <v>145869</v>
          </cell>
          <cell r="J103">
            <v>98415</v>
          </cell>
          <cell r="K103">
            <v>98932</v>
          </cell>
          <cell r="L103">
            <v>135352</v>
          </cell>
          <cell r="M103">
            <v>136202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81145718</v>
          </cell>
          <cell r="C107">
            <v>72490425</v>
          </cell>
          <cell r="D107">
            <v>70663720</v>
          </cell>
          <cell r="E107">
            <v>71289928</v>
          </cell>
          <cell r="F107">
            <v>73550641</v>
          </cell>
          <cell r="G107">
            <v>71852370</v>
          </cell>
          <cell r="H107">
            <v>72511369</v>
          </cell>
          <cell r="I107">
            <v>74694020</v>
          </cell>
          <cell r="J107">
            <v>74794459</v>
          </cell>
          <cell r="K107">
            <v>74669378</v>
          </cell>
          <cell r="L107">
            <v>74642850</v>
          </cell>
          <cell r="M107">
            <v>73803958</v>
          </cell>
        </row>
        <row r="111">
          <cell r="B111">
            <v>2559163</v>
          </cell>
          <cell r="C111">
            <v>2296823</v>
          </cell>
          <cell r="D111">
            <v>3587700</v>
          </cell>
          <cell r="E111">
            <v>2916861</v>
          </cell>
          <cell r="F111">
            <v>2132739</v>
          </cell>
          <cell r="G111">
            <v>2788705</v>
          </cell>
          <cell r="H111">
            <v>2317873</v>
          </cell>
          <cell r="I111">
            <v>1820641</v>
          </cell>
          <cell r="J111">
            <v>2835240</v>
          </cell>
          <cell r="K111">
            <v>1991523</v>
          </cell>
          <cell r="L111">
            <v>2032974</v>
          </cell>
          <cell r="M111">
            <v>2305323</v>
          </cell>
        </row>
        <row r="115">
          <cell r="B115">
            <v>87329569</v>
          </cell>
          <cell r="C115">
            <v>87296738</v>
          </cell>
          <cell r="D115">
            <v>74545675</v>
          </cell>
          <cell r="E115">
            <v>76268173</v>
          </cell>
          <cell r="F115">
            <v>80133751</v>
          </cell>
          <cell r="G115">
            <v>79186607</v>
          </cell>
          <cell r="H115">
            <v>79813954</v>
          </cell>
          <cell r="I115">
            <v>80377727</v>
          </cell>
          <cell r="J115">
            <v>75979466</v>
          </cell>
          <cell r="K115">
            <v>80386727</v>
          </cell>
          <cell r="L115">
            <v>79486297</v>
          </cell>
          <cell r="M115">
            <v>82918879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17tab8&amp;9A"/>
    </sheetNames>
    <sheetDataSet>
      <sheetData sheetId="0">
        <row r="66">
          <cell r="B66">
            <v>10073510</v>
          </cell>
          <cell r="C66">
            <v>11274169</v>
          </cell>
          <cell r="D66">
            <v>10245171</v>
          </cell>
          <cell r="E66">
            <v>11728307</v>
          </cell>
          <cell r="F66">
            <v>11583548</v>
          </cell>
          <cell r="G66">
            <v>10757879</v>
          </cell>
          <cell r="H66">
            <v>11556083</v>
          </cell>
          <cell r="I66">
            <v>12227271</v>
          </cell>
          <cell r="J66">
            <v>11216194</v>
          </cell>
          <cell r="K66">
            <v>14433748</v>
          </cell>
          <cell r="L66">
            <v>13936953</v>
          </cell>
          <cell r="M66">
            <v>16583670</v>
          </cell>
        </row>
        <row r="69">
          <cell r="B69">
            <v>109138556</v>
          </cell>
          <cell r="C69">
            <v>139509873</v>
          </cell>
          <cell r="D69">
            <v>135381614</v>
          </cell>
          <cell r="E69">
            <v>143902092</v>
          </cell>
          <cell r="F69">
            <v>161585541</v>
          </cell>
          <cell r="G69">
            <v>163387538</v>
          </cell>
          <cell r="H69">
            <v>177981848</v>
          </cell>
          <cell r="I69">
            <v>192076587</v>
          </cell>
          <cell r="J69">
            <v>185815827</v>
          </cell>
          <cell r="K69">
            <v>191720912</v>
          </cell>
          <cell r="L69">
            <v>196951335</v>
          </cell>
          <cell r="M69">
            <v>184045780</v>
          </cell>
        </row>
        <row r="72">
          <cell r="B72">
            <v>273420754</v>
          </cell>
          <cell r="C72">
            <v>311921171</v>
          </cell>
          <cell r="D72">
            <v>301657019</v>
          </cell>
          <cell r="E72">
            <v>307316902</v>
          </cell>
          <cell r="F72">
            <v>319865434</v>
          </cell>
          <cell r="G72">
            <v>315393560</v>
          </cell>
          <cell r="H72">
            <v>322055216</v>
          </cell>
          <cell r="I72">
            <v>318615794</v>
          </cell>
          <cell r="J72">
            <v>324305605</v>
          </cell>
          <cell r="K72">
            <v>308140563</v>
          </cell>
          <cell r="L72">
            <v>322281245</v>
          </cell>
          <cell r="M72">
            <v>300290396</v>
          </cell>
        </row>
        <row r="88">
          <cell r="B88">
            <v>471690422</v>
          </cell>
          <cell r="C88">
            <v>544304496</v>
          </cell>
          <cell r="D88">
            <v>549345099</v>
          </cell>
          <cell r="E88">
            <v>553518546</v>
          </cell>
          <cell r="F88">
            <v>557472364</v>
          </cell>
          <cell r="G88">
            <v>556866024</v>
          </cell>
          <cell r="H88">
            <v>559724525</v>
          </cell>
          <cell r="I88">
            <v>588305024</v>
          </cell>
          <cell r="J88">
            <v>596235464</v>
          </cell>
          <cell r="K88">
            <v>597268230</v>
          </cell>
          <cell r="L88">
            <v>605678495</v>
          </cell>
          <cell r="M88">
            <v>591265794</v>
          </cell>
        </row>
        <row r="89">
          <cell r="B89">
            <v>27364608</v>
          </cell>
          <cell r="C89">
            <v>26255217</v>
          </cell>
          <cell r="D89">
            <v>26001361</v>
          </cell>
          <cell r="E89">
            <v>26202175</v>
          </cell>
          <cell r="F89">
            <v>24991813</v>
          </cell>
          <cell r="G89">
            <v>24556564</v>
          </cell>
          <cell r="H89">
            <v>24284832</v>
          </cell>
          <cell r="I89">
            <v>25319514</v>
          </cell>
          <cell r="J89">
            <v>24213797</v>
          </cell>
          <cell r="K89">
            <v>23154246</v>
          </cell>
          <cell r="L89">
            <v>24360815</v>
          </cell>
          <cell r="M89">
            <v>23636921</v>
          </cell>
        </row>
        <row r="103">
          <cell r="B103">
            <v>316224</v>
          </cell>
          <cell r="C103">
            <v>910015</v>
          </cell>
          <cell r="D103">
            <v>1193790</v>
          </cell>
          <cell r="E103">
            <v>1773855</v>
          </cell>
          <cell r="F103">
            <v>2073223</v>
          </cell>
          <cell r="G103">
            <v>2258129</v>
          </cell>
          <cell r="H103">
            <v>2449759</v>
          </cell>
          <cell r="I103">
            <v>3519568</v>
          </cell>
          <cell r="J103">
            <v>3337670</v>
          </cell>
          <cell r="K103">
            <v>3737181</v>
          </cell>
          <cell r="L103">
            <v>3139670</v>
          </cell>
          <cell r="M103">
            <v>3063741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72816134</v>
          </cell>
          <cell r="C107">
            <v>92544547</v>
          </cell>
          <cell r="D107">
            <v>92559074</v>
          </cell>
          <cell r="E107">
            <v>97562731</v>
          </cell>
          <cell r="F107">
            <v>84938481</v>
          </cell>
          <cell r="G107">
            <v>85180310</v>
          </cell>
          <cell r="H107">
            <v>85177017</v>
          </cell>
          <cell r="I107">
            <v>88689337</v>
          </cell>
          <cell r="J107">
            <v>91087702</v>
          </cell>
          <cell r="K107">
            <v>94690900</v>
          </cell>
          <cell r="L107">
            <v>96788749</v>
          </cell>
          <cell r="M107">
            <v>100141882</v>
          </cell>
        </row>
        <row r="111">
          <cell r="B111">
            <v>2101967</v>
          </cell>
          <cell r="C111">
            <v>2577036</v>
          </cell>
          <cell r="D111">
            <v>3485710</v>
          </cell>
          <cell r="E111">
            <v>1933750</v>
          </cell>
          <cell r="F111">
            <v>1684032</v>
          </cell>
          <cell r="G111">
            <v>2520767</v>
          </cell>
          <cell r="H111">
            <v>2623030</v>
          </cell>
          <cell r="I111">
            <v>1513495</v>
          </cell>
          <cell r="J111">
            <v>2791559</v>
          </cell>
          <cell r="K111">
            <v>1600322</v>
          </cell>
          <cell r="L111">
            <v>1317910</v>
          </cell>
          <cell r="M111">
            <v>2524554</v>
          </cell>
        </row>
        <row r="115">
          <cell r="B115">
            <v>83618071</v>
          </cell>
          <cell r="C115">
            <v>99017683</v>
          </cell>
          <cell r="D115">
            <v>112673967</v>
          </cell>
          <cell r="E115">
            <v>118592227</v>
          </cell>
          <cell r="F115">
            <v>113216032</v>
          </cell>
          <cell r="G115">
            <v>115794263</v>
          </cell>
          <cell r="H115">
            <v>115037635</v>
          </cell>
          <cell r="I115">
            <v>123171561</v>
          </cell>
          <cell r="J115">
            <v>118524184</v>
          </cell>
          <cell r="K115">
            <v>130809985</v>
          </cell>
          <cell r="L115">
            <v>139359064</v>
          </cell>
          <cell r="M115">
            <v>129596548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8tab8&amp;9A"/>
    </sheetNames>
    <sheetDataSet>
      <sheetData sheetId="0">
        <row r="66">
          <cell r="B66">
            <v>13113133</v>
          </cell>
          <cell r="C66">
            <v>13308079</v>
          </cell>
          <cell r="D66">
            <v>13450869</v>
          </cell>
          <cell r="E66">
            <v>14918715</v>
          </cell>
          <cell r="F66">
            <v>14762865</v>
          </cell>
          <cell r="G66">
            <v>13454238</v>
          </cell>
          <cell r="H66">
            <v>15610921</v>
          </cell>
        </row>
        <row r="69">
          <cell r="B69">
            <v>202455254</v>
          </cell>
          <cell r="C69">
            <v>214159693</v>
          </cell>
          <cell r="D69">
            <v>189834956</v>
          </cell>
          <cell r="E69">
            <v>197092755</v>
          </cell>
          <cell r="F69">
            <v>203293887</v>
          </cell>
          <cell r="G69">
            <v>201555066</v>
          </cell>
          <cell r="H69">
            <v>244283918</v>
          </cell>
        </row>
        <row r="72">
          <cell r="B72">
            <v>315304672</v>
          </cell>
          <cell r="C72">
            <v>334151856</v>
          </cell>
          <cell r="D72">
            <v>331732778</v>
          </cell>
          <cell r="E72">
            <v>318509887</v>
          </cell>
          <cell r="F72">
            <v>318519008</v>
          </cell>
          <cell r="G72">
            <v>320298356</v>
          </cell>
          <cell r="H72">
            <v>334104558</v>
          </cell>
        </row>
        <row r="88">
          <cell r="B88">
            <v>592703580</v>
          </cell>
          <cell r="C88">
            <v>597577695</v>
          </cell>
          <cell r="D88">
            <v>611118932</v>
          </cell>
          <cell r="E88">
            <v>619133455</v>
          </cell>
          <cell r="F88">
            <v>630300359</v>
          </cell>
          <cell r="G88">
            <v>643115329</v>
          </cell>
          <cell r="H88">
            <v>652410627</v>
          </cell>
        </row>
        <row r="89">
          <cell r="B89">
            <v>23082333</v>
          </cell>
          <cell r="C89">
            <v>23580515</v>
          </cell>
          <cell r="D89">
            <v>23452661</v>
          </cell>
          <cell r="E89">
            <v>21684172</v>
          </cell>
          <cell r="F89">
            <v>23184838</v>
          </cell>
          <cell r="G89">
            <v>23526472</v>
          </cell>
          <cell r="H89">
            <v>23020506</v>
          </cell>
        </row>
        <row r="103">
          <cell r="B103">
            <v>2757029</v>
          </cell>
          <cell r="C103">
            <v>2723307</v>
          </cell>
          <cell r="D103">
            <v>2858085</v>
          </cell>
          <cell r="E103">
            <v>2639866</v>
          </cell>
          <cell r="F103">
            <v>3000104</v>
          </cell>
          <cell r="G103">
            <v>3698805</v>
          </cell>
          <cell r="H103">
            <v>3409145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7">
          <cell r="B107">
            <v>102131744</v>
          </cell>
          <cell r="C107">
            <v>98704634</v>
          </cell>
          <cell r="D107">
            <v>104686820</v>
          </cell>
          <cell r="E107">
            <v>107786935</v>
          </cell>
          <cell r="F107">
            <v>110562088</v>
          </cell>
          <cell r="G107">
            <v>114361803</v>
          </cell>
          <cell r="H107">
            <v>91842392</v>
          </cell>
        </row>
        <row r="111">
          <cell r="B111">
            <v>2430276</v>
          </cell>
          <cell r="C111">
            <v>1892869</v>
          </cell>
          <cell r="D111">
            <v>3571237</v>
          </cell>
          <cell r="E111">
            <v>2423996</v>
          </cell>
          <cell r="F111">
            <v>1477108</v>
          </cell>
          <cell r="G111">
            <v>4919407</v>
          </cell>
          <cell r="H111">
            <v>2533632</v>
          </cell>
        </row>
        <row r="115">
          <cell r="B115">
            <v>127357186</v>
          </cell>
          <cell r="C115">
            <v>129921550</v>
          </cell>
          <cell r="D115">
            <v>128402172</v>
          </cell>
          <cell r="E115">
            <v>134816655</v>
          </cell>
          <cell r="F115">
            <v>133191922</v>
          </cell>
          <cell r="G115">
            <v>137470118</v>
          </cell>
          <cell r="H115">
            <v>136334921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4tab8&amp;9A"/>
    </sheetNames>
    <sheetDataSet>
      <sheetData sheetId="0">
        <row r="66">
          <cell r="AM66">
            <v>5754406</v>
          </cell>
        </row>
        <row r="69">
          <cell r="AM69">
            <v>56739727</v>
          </cell>
        </row>
        <row r="72">
          <cell r="AM72">
            <v>73289578</v>
          </cell>
        </row>
        <row r="88">
          <cell r="AM88">
            <v>83558293</v>
          </cell>
        </row>
        <row r="89">
          <cell r="AM89">
            <v>29810530</v>
          </cell>
        </row>
        <row r="103">
          <cell r="AM103">
            <v>982281</v>
          </cell>
        </row>
        <row r="105">
          <cell r="AM105">
            <v>42965345</v>
          </cell>
        </row>
        <row r="107">
          <cell r="AM107">
            <v>12502739</v>
          </cell>
        </row>
        <row r="111">
          <cell r="AM111">
            <v>4040583</v>
          </cell>
        </row>
        <row r="115">
          <cell r="AM115">
            <v>34735136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5tab8&amp;9A"/>
    </sheetNames>
    <sheetDataSet>
      <sheetData sheetId="0">
        <row r="66">
          <cell r="AB66">
            <v>3617402</v>
          </cell>
          <cell r="AC66">
            <v>2831498</v>
          </cell>
          <cell r="AD66">
            <v>5139878</v>
          </cell>
          <cell r="AE66">
            <v>3307597</v>
          </cell>
          <cell r="AF66">
            <v>4166093</v>
          </cell>
          <cell r="AG66">
            <v>4033958</v>
          </cell>
          <cell r="AH66">
            <v>3407385</v>
          </cell>
          <cell r="AI66">
            <v>4476719</v>
          </cell>
          <cell r="AJ66">
            <v>3320840</v>
          </cell>
          <cell r="AK66">
            <v>3514739</v>
          </cell>
          <cell r="AL66">
            <v>4171299</v>
          </cell>
          <cell r="AM66">
            <v>6014369</v>
          </cell>
        </row>
        <row r="69">
          <cell r="AB69">
            <v>56233503</v>
          </cell>
          <cell r="AC69">
            <v>55000328</v>
          </cell>
          <cell r="AD69">
            <v>59776134</v>
          </cell>
          <cell r="AE69">
            <v>63041365</v>
          </cell>
          <cell r="AF69">
            <v>59256872</v>
          </cell>
          <cell r="AG69">
            <v>61415534</v>
          </cell>
          <cell r="AH69">
            <v>63309794</v>
          </cell>
          <cell r="AI69">
            <v>62223046</v>
          </cell>
          <cell r="AJ69">
            <v>62486919</v>
          </cell>
          <cell r="AK69">
            <v>59007121</v>
          </cell>
          <cell r="AL69">
            <v>56925620</v>
          </cell>
          <cell r="AM69">
            <v>57747990</v>
          </cell>
        </row>
        <row r="72">
          <cell r="AB72">
            <v>68242954</v>
          </cell>
          <cell r="AC72">
            <v>67581884</v>
          </cell>
          <cell r="AD72">
            <v>67327150</v>
          </cell>
          <cell r="AE72">
            <v>65096340</v>
          </cell>
          <cell r="AF72">
            <v>60650349</v>
          </cell>
          <cell r="AG72">
            <v>61079578</v>
          </cell>
          <cell r="AH72">
            <v>63755321</v>
          </cell>
          <cell r="AI72">
            <v>67743944</v>
          </cell>
          <cell r="AJ72">
            <v>71328070</v>
          </cell>
          <cell r="AK72">
            <v>78675524</v>
          </cell>
          <cell r="AL72">
            <v>76485634</v>
          </cell>
          <cell r="AM72">
            <v>75443885</v>
          </cell>
        </row>
        <row r="88">
          <cell r="AB88">
            <v>85563237</v>
          </cell>
          <cell r="AC88">
            <v>86241942</v>
          </cell>
          <cell r="AD88">
            <v>88548436</v>
          </cell>
          <cell r="AE88">
            <v>89533797</v>
          </cell>
          <cell r="AF88">
            <v>90770234</v>
          </cell>
          <cell r="AG88">
            <v>88829535</v>
          </cell>
          <cell r="AH88">
            <v>89605628</v>
          </cell>
          <cell r="AI88">
            <v>89716198</v>
          </cell>
          <cell r="AK88">
            <v>95774228</v>
          </cell>
          <cell r="AL88">
            <v>99178885</v>
          </cell>
          <cell r="AM88">
            <v>99544159</v>
          </cell>
        </row>
        <row r="89">
          <cell r="AB89">
            <v>30803555</v>
          </cell>
          <cell r="AC89">
            <v>30202140</v>
          </cell>
          <cell r="AD89">
            <v>29896443</v>
          </cell>
          <cell r="AE89">
            <v>28872152</v>
          </cell>
          <cell r="AF89">
            <v>29559494</v>
          </cell>
          <cell r="AG89">
            <v>36683734</v>
          </cell>
          <cell r="AH89">
            <v>34616432</v>
          </cell>
          <cell r="AI89">
            <v>30690677</v>
          </cell>
          <cell r="AK89">
            <v>30792173</v>
          </cell>
          <cell r="AL89">
            <v>34039664</v>
          </cell>
          <cell r="AM89">
            <v>32551144</v>
          </cell>
        </row>
        <row r="103">
          <cell r="AB103">
            <v>766172</v>
          </cell>
          <cell r="AC103">
            <v>861167</v>
          </cell>
          <cell r="AD103">
            <v>874082</v>
          </cell>
          <cell r="AE103">
            <v>889712</v>
          </cell>
          <cell r="AF103">
            <v>1025647</v>
          </cell>
          <cell r="AG103">
            <v>1185219</v>
          </cell>
          <cell r="AH103">
            <v>1294560</v>
          </cell>
          <cell r="AI103">
            <v>1262881</v>
          </cell>
          <cell r="AJ103">
            <v>1081318</v>
          </cell>
          <cell r="AK103">
            <v>1199649</v>
          </cell>
          <cell r="AL103">
            <v>1036383</v>
          </cell>
          <cell r="AM103">
            <v>957433</v>
          </cell>
        </row>
        <row r="105">
          <cell r="AB105">
            <v>42543206</v>
          </cell>
          <cell r="AC105">
            <v>42711759</v>
          </cell>
          <cell r="AD105">
            <v>40274703</v>
          </cell>
          <cell r="AE105">
            <v>39981331</v>
          </cell>
          <cell r="AF105">
            <v>40243231</v>
          </cell>
          <cell r="AG105">
            <v>39539498</v>
          </cell>
          <cell r="AH105">
            <v>39614796</v>
          </cell>
          <cell r="AI105">
            <v>39374040</v>
          </cell>
          <cell r="AJ105">
            <v>39269161</v>
          </cell>
          <cell r="AK105">
            <v>39416015</v>
          </cell>
          <cell r="AL105">
            <v>39701224</v>
          </cell>
          <cell r="AM105">
            <v>39866512</v>
          </cell>
        </row>
        <row r="107">
          <cell r="AB107">
            <v>13089203</v>
          </cell>
          <cell r="AC107">
            <v>12511886</v>
          </cell>
          <cell r="AD107">
            <v>11285200</v>
          </cell>
          <cell r="AE107">
            <v>11349346</v>
          </cell>
          <cell r="AF107">
            <v>15755387</v>
          </cell>
          <cell r="AG107">
            <v>16920230</v>
          </cell>
          <cell r="AH107">
            <v>15945557</v>
          </cell>
          <cell r="AI107">
            <v>16428816</v>
          </cell>
          <cell r="AJ107">
            <v>16164873</v>
          </cell>
          <cell r="AK107">
            <v>16055441</v>
          </cell>
          <cell r="AL107">
            <v>15758083</v>
          </cell>
          <cell r="AM107">
            <v>15294021</v>
          </cell>
        </row>
        <row r="111">
          <cell r="AB111">
            <v>4107380</v>
          </cell>
          <cell r="AC111">
            <v>4360589</v>
          </cell>
          <cell r="AD111">
            <v>6330591</v>
          </cell>
          <cell r="AE111">
            <v>3564097</v>
          </cell>
          <cell r="AF111">
            <v>3691348</v>
          </cell>
          <cell r="AG111">
            <v>3484225</v>
          </cell>
          <cell r="AH111">
            <v>2748861</v>
          </cell>
          <cell r="AI111">
            <v>2976696</v>
          </cell>
          <cell r="AJ111">
            <v>4860898</v>
          </cell>
          <cell r="AK111">
            <v>2901446</v>
          </cell>
          <cell r="AL111">
            <v>2780235</v>
          </cell>
          <cell r="AM111">
            <v>3472275</v>
          </cell>
        </row>
        <row r="115">
          <cell r="AB115">
            <v>38089920</v>
          </cell>
          <cell r="AC115">
            <v>37174655</v>
          </cell>
          <cell r="AD115">
            <v>33999804</v>
          </cell>
          <cell r="AE115">
            <v>35523718</v>
          </cell>
          <cell r="AF115">
            <v>36653062</v>
          </cell>
          <cell r="AG115">
            <v>33181482</v>
          </cell>
          <cell r="AH115">
            <v>32931731</v>
          </cell>
          <cell r="AI115">
            <v>32141088</v>
          </cell>
          <cell r="AJ115">
            <v>33221145</v>
          </cell>
          <cell r="AK115">
            <v>37399309</v>
          </cell>
          <cell r="AL115">
            <v>37038384</v>
          </cell>
          <cell r="AM115">
            <v>36184689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6tab8&amp;9A"/>
      <sheetName val="200tab8&amp;9A"/>
      <sheetName val="2007tab8&amp;9A"/>
    </sheetNames>
    <sheetDataSet>
      <sheetData sheetId="0">
        <row r="66">
          <cell r="AB66">
            <v>4090672</v>
          </cell>
          <cell r="AC66">
            <v>4368550</v>
          </cell>
          <cell r="AD66">
            <v>3519559</v>
          </cell>
          <cell r="AE66">
            <v>3589974</v>
          </cell>
          <cell r="AF66">
            <v>4458074</v>
          </cell>
          <cell r="AG66">
            <v>3254274</v>
          </cell>
          <cell r="AH66">
            <v>3706355</v>
          </cell>
          <cell r="AI66">
            <v>5117552</v>
          </cell>
          <cell r="AJ66">
            <v>3696373</v>
          </cell>
          <cell r="AK66">
            <v>4396796</v>
          </cell>
          <cell r="AL66">
            <v>4772996</v>
          </cell>
          <cell r="AM66">
            <v>6536475</v>
          </cell>
        </row>
        <row r="69">
          <cell r="AB69">
            <v>63718025</v>
          </cell>
          <cell r="AC69">
            <v>59900912</v>
          </cell>
          <cell r="AD69">
            <v>66793037</v>
          </cell>
          <cell r="AE69">
            <v>71081736</v>
          </cell>
          <cell r="AF69">
            <v>73090817</v>
          </cell>
          <cell r="AG69">
            <v>70857091</v>
          </cell>
          <cell r="AH69">
            <v>70417635</v>
          </cell>
          <cell r="AI69">
            <v>70443864</v>
          </cell>
          <cell r="AJ69">
            <v>75384047</v>
          </cell>
          <cell r="AK69">
            <v>72416081</v>
          </cell>
          <cell r="AL69">
            <v>68162012</v>
          </cell>
          <cell r="AM69">
            <v>72120857</v>
          </cell>
        </row>
        <row r="72">
          <cell r="AB72">
            <v>76672672</v>
          </cell>
          <cell r="AC72">
            <v>81452428</v>
          </cell>
          <cell r="AD72">
            <v>83846402</v>
          </cell>
          <cell r="AE72">
            <v>81179535</v>
          </cell>
          <cell r="AF72">
            <v>83793180</v>
          </cell>
          <cell r="AG72">
            <v>90768457</v>
          </cell>
          <cell r="AH72">
            <v>89666799</v>
          </cell>
          <cell r="AI72">
            <v>94016601</v>
          </cell>
          <cell r="AJ72">
            <v>90298106</v>
          </cell>
          <cell r="AK72">
            <v>99551875</v>
          </cell>
          <cell r="AL72">
            <v>103110344</v>
          </cell>
          <cell r="AM72">
            <v>96277091</v>
          </cell>
        </row>
        <row r="88">
          <cell r="AB88">
            <v>101436246</v>
          </cell>
          <cell r="AC88">
            <v>100336712</v>
          </cell>
          <cell r="AD88">
            <v>102911393</v>
          </cell>
          <cell r="AE88">
            <v>103791508</v>
          </cell>
          <cell r="AF88">
            <v>105012708</v>
          </cell>
          <cell r="AG88">
            <v>109273471</v>
          </cell>
          <cell r="AH88">
            <v>110321377</v>
          </cell>
          <cell r="AI88">
            <v>110539519</v>
          </cell>
          <cell r="AJ88">
            <v>114369386</v>
          </cell>
          <cell r="AK88">
            <v>115734455</v>
          </cell>
          <cell r="AL88">
            <v>119621507</v>
          </cell>
          <cell r="AM88">
            <v>125512188</v>
          </cell>
        </row>
        <row r="89">
          <cell r="AB89">
            <v>30039757</v>
          </cell>
          <cell r="AC89">
            <v>30176627</v>
          </cell>
          <cell r="AD89">
            <v>29052183</v>
          </cell>
          <cell r="AE89">
            <v>29338984</v>
          </cell>
          <cell r="AF89">
            <v>30095315</v>
          </cell>
          <cell r="AG89">
            <v>30991795</v>
          </cell>
          <cell r="AH89">
            <v>30235359</v>
          </cell>
          <cell r="AI89">
            <v>30729816</v>
          </cell>
          <cell r="AJ89">
            <v>29030829</v>
          </cell>
          <cell r="AK89">
            <v>27165846</v>
          </cell>
          <cell r="AL89">
            <v>28327414</v>
          </cell>
          <cell r="AM89">
            <v>27936979</v>
          </cell>
        </row>
        <row r="103">
          <cell r="AB103">
            <v>1150418</v>
          </cell>
          <cell r="AC103">
            <v>1052956</v>
          </cell>
          <cell r="AD103">
            <v>1149294</v>
          </cell>
          <cell r="AE103">
            <v>1100668</v>
          </cell>
          <cell r="AF103">
            <v>1117982</v>
          </cell>
          <cell r="AG103">
            <v>1340198</v>
          </cell>
          <cell r="AH103">
            <v>1400190</v>
          </cell>
          <cell r="AI103">
            <v>1738850</v>
          </cell>
          <cell r="AJ103">
            <v>1560216</v>
          </cell>
          <cell r="AK103">
            <v>1541899</v>
          </cell>
          <cell r="AL103">
            <v>1352718</v>
          </cell>
          <cell r="AM103">
            <v>1246098</v>
          </cell>
        </row>
        <row r="105">
          <cell r="AB105">
            <v>41946227</v>
          </cell>
          <cell r="AC105">
            <v>41708971</v>
          </cell>
          <cell r="AD105">
            <v>40634270</v>
          </cell>
          <cell r="AE105">
            <v>40440255</v>
          </cell>
          <cell r="AF105">
            <v>35762745</v>
          </cell>
          <cell r="AG105">
            <v>37174884</v>
          </cell>
          <cell r="AH105">
            <v>36411797</v>
          </cell>
          <cell r="AI105">
            <v>36303644</v>
          </cell>
          <cell r="AJ105">
            <v>35684192</v>
          </cell>
          <cell r="AK105">
            <v>34080589</v>
          </cell>
          <cell r="AL105">
            <v>33413080</v>
          </cell>
          <cell r="AM105">
            <v>33196407</v>
          </cell>
        </row>
        <row r="107">
          <cell r="AB107">
            <v>14721210</v>
          </cell>
          <cell r="AC107">
            <v>14634879</v>
          </cell>
          <cell r="AD107">
            <v>14361039</v>
          </cell>
          <cell r="AE107">
            <v>14685535</v>
          </cell>
          <cell r="AF107">
            <v>14741990</v>
          </cell>
          <cell r="AG107">
            <v>15884441</v>
          </cell>
          <cell r="AH107">
            <v>16485771</v>
          </cell>
          <cell r="AI107">
            <v>18496130</v>
          </cell>
          <cell r="AJ107">
            <v>18739988</v>
          </cell>
          <cell r="AK107">
            <v>21105365</v>
          </cell>
          <cell r="AL107">
            <v>23765188</v>
          </cell>
          <cell r="AM107">
            <v>23748652</v>
          </cell>
        </row>
        <row r="111">
          <cell r="AB111">
            <v>2989935</v>
          </cell>
          <cell r="AC111">
            <v>4357463</v>
          </cell>
          <cell r="AD111">
            <v>7331117</v>
          </cell>
          <cell r="AE111">
            <v>3669549</v>
          </cell>
          <cell r="AF111">
            <v>2808876</v>
          </cell>
          <cell r="AG111">
            <v>5249672</v>
          </cell>
          <cell r="AH111">
            <v>2823920</v>
          </cell>
          <cell r="AI111">
            <v>2752865</v>
          </cell>
          <cell r="AJ111">
            <v>4292186</v>
          </cell>
          <cell r="AK111">
            <v>3070354</v>
          </cell>
          <cell r="AL111">
            <v>2387868</v>
          </cell>
          <cell r="AM111">
            <v>4133518</v>
          </cell>
        </row>
        <row r="115">
          <cell r="AB115">
            <v>35530199</v>
          </cell>
          <cell r="AC115">
            <v>38194610</v>
          </cell>
          <cell r="AD115">
            <v>36161194</v>
          </cell>
          <cell r="AE115">
            <v>36282750</v>
          </cell>
          <cell r="AF115">
            <v>36669190</v>
          </cell>
          <cell r="AG115">
            <v>35085109</v>
          </cell>
          <cell r="AH115">
            <v>39422630</v>
          </cell>
          <cell r="AI115">
            <v>37277414</v>
          </cell>
          <cell r="AJ115">
            <v>38348100</v>
          </cell>
          <cell r="AK115">
            <v>39394172</v>
          </cell>
          <cell r="AL115">
            <v>39753359</v>
          </cell>
          <cell r="AM115">
            <v>39260938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7tab8&amp;9A"/>
      <sheetName val="2006tab8&amp;9A"/>
      <sheetName val="200tab8&amp;9A"/>
    </sheetNames>
    <sheetDataSet>
      <sheetData sheetId="0">
        <row r="66">
          <cell r="AB66">
            <v>5132070</v>
          </cell>
          <cell r="AC66">
            <v>5355743</v>
          </cell>
          <cell r="AD66">
            <v>4806662</v>
          </cell>
          <cell r="AE66">
            <v>4234533</v>
          </cell>
          <cell r="AF66">
            <v>5032081</v>
          </cell>
          <cell r="AG66">
            <v>3692688</v>
          </cell>
          <cell r="AH66">
            <v>4569971</v>
          </cell>
          <cell r="AI66">
            <v>3936436</v>
          </cell>
          <cell r="AJ66">
            <v>3951165</v>
          </cell>
          <cell r="AK66">
            <v>5378077</v>
          </cell>
          <cell r="AL66">
            <v>4384031</v>
          </cell>
          <cell r="AM66">
            <v>6545726</v>
          </cell>
        </row>
        <row r="69">
          <cell r="AB69">
            <v>65795862</v>
          </cell>
          <cell r="AC69">
            <v>63964405</v>
          </cell>
          <cell r="AD69">
            <v>68390520</v>
          </cell>
          <cell r="AE69">
            <v>63932659</v>
          </cell>
          <cell r="AF69">
            <v>62037274</v>
          </cell>
          <cell r="AG69">
            <v>60056936</v>
          </cell>
          <cell r="AH69">
            <v>59992813</v>
          </cell>
          <cell r="AI69">
            <v>59868999</v>
          </cell>
          <cell r="AJ69">
            <v>60014303</v>
          </cell>
          <cell r="AK69">
            <v>60516478</v>
          </cell>
          <cell r="AL69">
            <v>63145597</v>
          </cell>
          <cell r="AM69">
            <v>69210728</v>
          </cell>
        </row>
        <row r="72">
          <cell r="AB72">
            <v>97498602</v>
          </cell>
          <cell r="AC72">
            <v>94175603</v>
          </cell>
          <cell r="AD72">
            <v>93327197</v>
          </cell>
          <cell r="AE72">
            <v>101400674</v>
          </cell>
          <cell r="AF72">
            <v>104166828</v>
          </cell>
          <cell r="AG72">
            <v>105317413</v>
          </cell>
          <cell r="AH72">
            <v>104865048</v>
          </cell>
          <cell r="AI72">
            <v>110116001</v>
          </cell>
          <cell r="AJ72">
            <v>111578489</v>
          </cell>
          <cell r="AK72">
            <v>112052878</v>
          </cell>
          <cell r="AL72">
            <v>118210235</v>
          </cell>
          <cell r="AM72">
            <v>109305996</v>
          </cell>
        </row>
        <row r="88">
          <cell r="AB88">
            <v>129238563</v>
          </cell>
          <cell r="AC88">
            <v>131871953</v>
          </cell>
          <cell r="AD88">
            <v>133626544</v>
          </cell>
          <cell r="AE88">
            <v>135047164</v>
          </cell>
          <cell r="AF88">
            <v>137840016</v>
          </cell>
          <cell r="AG88">
            <v>141770609</v>
          </cell>
          <cell r="AH88">
            <v>144303002</v>
          </cell>
          <cell r="AI88">
            <v>147894883</v>
          </cell>
          <cell r="AJ88">
            <v>155376574</v>
          </cell>
          <cell r="AK88">
            <v>157574826</v>
          </cell>
          <cell r="AL88">
            <v>160850450</v>
          </cell>
          <cell r="AM88">
            <v>163439742</v>
          </cell>
        </row>
        <row r="89">
          <cell r="AB89">
            <v>27346802</v>
          </cell>
          <cell r="AC89">
            <v>29505856</v>
          </cell>
          <cell r="AD89">
            <v>30479531</v>
          </cell>
          <cell r="AE89">
            <v>28169790</v>
          </cell>
          <cell r="AF89">
            <v>29809083</v>
          </cell>
          <cell r="AG89">
            <v>30999118</v>
          </cell>
          <cell r="AH89">
            <v>30705107</v>
          </cell>
          <cell r="AI89">
            <v>29156482</v>
          </cell>
          <cell r="AJ89">
            <v>28521844</v>
          </cell>
          <cell r="AK89">
            <v>30225694</v>
          </cell>
          <cell r="AL89">
            <v>29463354</v>
          </cell>
          <cell r="AM89">
            <v>31663196</v>
          </cell>
        </row>
        <row r="103">
          <cell r="AB103">
            <v>1388295</v>
          </cell>
          <cell r="AC103">
            <v>1121127</v>
          </cell>
          <cell r="AD103">
            <v>1023077</v>
          </cell>
          <cell r="AE103">
            <v>1019897</v>
          </cell>
          <cell r="AF103">
            <v>1415894</v>
          </cell>
          <cell r="AG103">
            <v>1695850</v>
          </cell>
          <cell r="AH103">
            <v>1471294</v>
          </cell>
          <cell r="AI103">
            <v>1616750</v>
          </cell>
          <cell r="AJ103">
            <v>1923936</v>
          </cell>
          <cell r="AK103">
            <v>2378068</v>
          </cell>
          <cell r="AL103">
            <v>2436973</v>
          </cell>
          <cell r="AM103">
            <v>2109194</v>
          </cell>
        </row>
        <row r="105">
          <cell r="AB105">
            <v>34840242</v>
          </cell>
          <cell r="AC105">
            <v>34962725</v>
          </cell>
          <cell r="AD105">
            <v>33747441</v>
          </cell>
          <cell r="AE105">
            <v>33596120</v>
          </cell>
          <cell r="AF105">
            <v>33153215</v>
          </cell>
          <cell r="AG105">
            <v>33290296</v>
          </cell>
          <cell r="AH105">
            <v>33071233</v>
          </cell>
          <cell r="AI105">
            <v>31868629</v>
          </cell>
          <cell r="AJ105">
            <v>29262565</v>
          </cell>
          <cell r="AK105">
            <v>29176520</v>
          </cell>
          <cell r="AL105">
            <v>29384191</v>
          </cell>
          <cell r="AM105">
            <v>29479650</v>
          </cell>
        </row>
        <row r="107">
          <cell r="AB107">
            <v>26132353</v>
          </cell>
          <cell r="AC107">
            <v>26838753</v>
          </cell>
          <cell r="AD107">
            <v>26513590</v>
          </cell>
          <cell r="AE107">
            <v>31343002</v>
          </cell>
          <cell r="AF107">
            <v>31311853</v>
          </cell>
          <cell r="AG107">
            <v>31653052</v>
          </cell>
          <cell r="AH107">
            <v>31958651</v>
          </cell>
          <cell r="AI107">
            <v>33147713</v>
          </cell>
          <cell r="AJ107">
            <v>33691282</v>
          </cell>
          <cell r="AK107">
            <v>33935479</v>
          </cell>
          <cell r="AL107">
            <v>31936021</v>
          </cell>
          <cell r="AM107">
            <v>31916104</v>
          </cell>
        </row>
        <row r="111">
          <cell r="AB111">
            <v>3219937</v>
          </cell>
          <cell r="AC111">
            <v>3049502</v>
          </cell>
          <cell r="AD111">
            <v>7924711</v>
          </cell>
          <cell r="AE111">
            <v>3351482</v>
          </cell>
          <cell r="AF111">
            <v>3099641</v>
          </cell>
          <cell r="AG111">
            <v>4628154</v>
          </cell>
          <cell r="AH111">
            <v>4206907</v>
          </cell>
          <cell r="AI111">
            <v>9308849</v>
          </cell>
          <cell r="AJ111">
            <v>5177630</v>
          </cell>
          <cell r="AK111">
            <v>2871925</v>
          </cell>
          <cell r="AL111">
            <v>3253402</v>
          </cell>
          <cell r="AM111">
            <v>5870977</v>
          </cell>
        </row>
        <row r="115">
          <cell r="AB115">
            <v>39233145</v>
          </cell>
          <cell r="AC115">
            <v>38995877</v>
          </cell>
          <cell r="AD115">
            <v>39615536</v>
          </cell>
          <cell r="AE115">
            <v>39381970</v>
          </cell>
          <cell r="AF115">
            <v>37604771</v>
          </cell>
          <cell r="AG115">
            <v>39176876</v>
          </cell>
          <cell r="AH115">
            <v>40253777</v>
          </cell>
          <cell r="AI115">
            <v>40902804</v>
          </cell>
          <cell r="AJ115">
            <v>42107147</v>
          </cell>
          <cell r="AK115">
            <v>42893904</v>
          </cell>
          <cell r="AL115">
            <v>43186564</v>
          </cell>
          <cell r="AM115">
            <v>41419285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tab8&amp;9A"/>
    </sheetNames>
    <sheetDataSet>
      <sheetData sheetId="0">
        <row r="66">
          <cell r="AM66">
            <v>5754406</v>
          </cell>
        </row>
        <row r="69">
          <cell r="AM69">
            <v>56739727</v>
          </cell>
        </row>
        <row r="72">
          <cell r="AM72">
            <v>73289578</v>
          </cell>
        </row>
        <row r="88">
          <cell r="AM88">
            <v>83558293</v>
          </cell>
        </row>
        <row r="89">
          <cell r="AM89">
            <v>29810530</v>
          </cell>
        </row>
        <row r="103">
          <cell r="AM103">
            <v>982281</v>
          </cell>
        </row>
        <row r="105">
          <cell r="AM105">
            <v>42965345</v>
          </cell>
        </row>
        <row r="107">
          <cell r="AM107">
            <v>12502739</v>
          </cell>
        </row>
        <row r="111">
          <cell r="AM111">
            <v>4040583</v>
          </cell>
        </row>
        <row r="115">
          <cell r="AM115">
            <v>34735136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8tab8&amp;9A"/>
    </sheetNames>
    <sheetDataSet>
      <sheetData sheetId="0">
        <row r="66">
          <cell r="AB66">
            <v>5173428</v>
          </cell>
          <cell r="AC66">
            <v>3872387</v>
          </cell>
          <cell r="AD66">
            <v>7042518</v>
          </cell>
          <cell r="AE66">
            <v>5114221</v>
          </cell>
          <cell r="AF66">
            <v>4072888</v>
          </cell>
          <cell r="AG66">
            <v>3893628</v>
          </cell>
          <cell r="AH66">
            <v>4988734</v>
          </cell>
          <cell r="AI66">
            <v>5121493</v>
          </cell>
          <cell r="AJ66">
            <v>5338170</v>
          </cell>
          <cell r="AK66">
            <v>4362485</v>
          </cell>
          <cell r="AL66">
            <v>5169534</v>
          </cell>
          <cell r="AM66">
            <v>7029875</v>
          </cell>
        </row>
        <row r="69">
          <cell r="AB69">
            <v>71691841</v>
          </cell>
          <cell r="AC69">
            <v>71202766</v>
          </cell>
          <cell r="AD69">
            <v>75753246</v>
          </cell>
          <cell r="AE69">
            <v>81946051</v>
          </cell>
          <cell r="AF69">
            <v>82123948</v>
          </cell>
          <cell r="AG69">
            <v>76629622</v>
          </cell>
          <cell r="AH69">
            <v>78788798</v>
          </cell>
          <cell r="AI69">
            <v>84891423</v>
          </cell>
          <cell r="AJ69">
            <v>86077592</v>
          </cell>
          <cell r="AK69">
            <v>77697839</v>
          </cell>
          <cell r="AL69">
            <v>80932958</v>
          </cell>
          <cell r="AM69">
            <v>81762895</v>
          </cell>
        </row>
        <row r="72">
          <cell r="AB72">
            <v>113057279</v>
          </cell>
          <cell r="AC72">
            <v>114120189</v>
          </cell>
          <cell r="AD72">
            <v>112802937</v>
          </cell>
          <cell r="AE72">
            <v>113315531</v>
          </cell>
          <cell r="AF72">
            <v>108184408</v>
          </cell>
          <cell r="AG72">
            <v>110430773</v>
          </cell>
          <cell r="AH72">
            <v>121552027</v>
          </cell>
          <cell r="AI72">
            <v>123176325</v>
          </cell>
          <cell r="AJ72">
            <v>100289172</v>
          </cell>
          <cell r="AK72">
            <v>104261960</v>
          </cell>
          <cell r="AL72">
            <v>102694200</v>
          </cell>
          <cell r="AM72">
            <v>104184810</v>
          </cell>
        </row>
        <row r="88">
          <cell r="AB88">
            <v>164353872</v>
          </cell>
          <cell r="AC88">
            <v>166907925</v>
          </cell>
          <cell r="AD88">
            <v>167792603</v>
          </cell>
          <cell r="AE88">
            <v>173338995</v>
          </cell>
          <cell r="AF88">
            <v>177170553</v>
          </cell>
          <cell r="AG88">
            <v>187366649</v>
          </cell>
          <cell r="AH88">
            <v>195976379</v>
          </cell>
          <cell r="AI88">
            <v>199684813</v>
          </cell>
          <cell r="AJ88">
            <v>202280210</v>
          </cell>
          <cell r="AK88">
            <v>207917228</v>
          </cell>
          <cell r="AL88">
            <v>211052693</v>
          </cell>
          <cell r="AM88">
            <v>215392107</v>
          </cell>
        </row>
        <row r="89">
          <cell r="AB89">
            <v>31571224</v>
          </cell>
          <cell r="AC89">
            <v>28819902</v>
          </cell>
          <cell r="AD89">
            <v>27054399</v>
          </cell>
          <cell r="AE89">
            <v>29732798</v>
          </cell>
          <cell r="AF89">
            <v>30248042</v>
          </cell>
          <cell r="AG89">
            <v>28606990</v>
          </cell>
          <cell r="AH89">
            <v>27917079</v>
          </cell>
          <cell r="AI89">
            <v>29382194</v>
          </cell>
          <cell r="AJ89">
            <v>30840701</v>
          </cell>
          <cell r="AK89">
            <v>31493579</v>
          </cell>
          <cell r="AL89">
            <v>30223497</v>
          </cell>
          <cell r="AM89">
            <v>30775417</v>
          </cell>
        </row>
        <row r="103">
          <cell r="AB103">
            <v>1934348</v>
          </cell>
          <cell r="AC103">
            <v>1723501</v>
          </cell>
          <cell r="AD103">
            <v>1852640</v>
          </cell>
          <cell r="AE103">
            <v>1789491</v>
          </cell>
          <cell r="AF103">
            <v>1660047</v>
          </cell>
          <cell r="AG103">
            <v>1616732</v>
          </cell>
          <cell r="AH103">
            <v>1508018</v>
          </cell>
          <cell r="AI103">
            <v>1535260</v>
          </cell>
          <cell r="AJ103">
            <v>1537446</v>
          </cell>
          <cell r="AK103">
            <v>1217527</v>
          </cell>
          <cell r="AL103">
            <v>1032548</v>
          </cell>
          <cell r="AM103">
            <v>751348</v>
          </cell>
        </row>
        <row r="105">
          <cell r="AB105">
            <v>29418641</v>
          </cell>
          <cell r="AC105">
            <v>29233654</v>
          </cell>
          <cell r="AD105">
            <v>29242510</v>
          </cell>
          <cell r="AE105">
            <v>29459827</v>
          </cell>
          <cell r="AF105">
            <v>29657389</v>
          </cell>
          <cell r="AG105">
            <v>30654734</v>
          </cell>
          <cell r="AH105">
            <v>30568733</v>
          </cell>
          <cell r="AI105">
            <v>30282813</v>
          </cell>
          <cell r="AJ105">
            <v>30037887</v>
          </cell>
          <cell r="AK105">
            <v>28796172</v>
          </cell>
          <cell r="AL105">
            <v>28186302</v>
          </cell>
          <cell r="AM105">
            <v>28196626</v>
          </cell>
        </row>
        <row r="107">
          <cell r="AB107">
            <v>30605736</v>
          </cell>
          <cell r="AC107">
            <v>30168231</v>
          </cell>
          <cell r="AD107">
            <v>29257591</v>
          </cell>
          <cell r="AE107">
            <v>29099384</v>
          </cell>
          <cell r="AF107">
            <v>29214454</v>
          </cell>
          <cell r="AG107">
            <v>29994245</v>
          </cell>
          <cell r="AH107">
            <v>29023027</v>
          </cell>
          <cell r="AI107">
            <v>27468761</v>
          </cell>
          <cell r="AJ107">
            <v>27291986</v>
          </cell>
          <cell r="AK107">
            <v>27403574</v>
          </cell>
          <cell r="AL107">
            <v>28788925</v>
          </cell>
          <cell r="AM107">
            <v>28743231</v>
          </cell>
        </row>
        <row r="111">
          <cell r="AB111">
            <v>3376552</v>
          </cell>
          <cell r="AC111">
            <v>3097547</v>
          </cell>
          <cell r="AD111">
            <v>4005508</v>
          </cell>
          <cell r="AE111">
            <v>3597219</v>
          </cell>
          <cell r="AF111">
            <v>2555580</v>
          </cell>
          <cell r="AG111">
            <v>6013204</v>
          </cell>
          <cell r="AH111">
            <v>4218246</v>
          </cell>
          <cell r="AI111">
            <v>1897076</v>
          </cell>
          <cell r="AJ111">
            <v>4936576</v>
          </cell>
          <cell r="AK111">
            <v>2898110</v>
          </cell>
          <cell r="AL111">
            <v>2832726</v>
          </cell>
          <cell r="AM111">
            <v>2425169</v>
          </cell>
        </row>
        <row r="115">
          <cell r="AB115">
            <v>40657979</v>
          </cell>
          <cell r="AC115">
            <v>42596120</v>
          </cell>
          <cell r="AD115">
            <v>41226632</v>
          </cell>
          <cell r="AE115">
            <v>41419850</v>
          </cell>
          <cell r="AF115">
            <v>41472163</v>
          </cell>
          <cell r="AG115">
            <v>43998374</v>
          </cell>
          <cell r="AH115">
            <v>42980075</v>
          </cell>
          <cell r="AI115">
            <v>47133877</v>
          </cell>
          <cell r="AJ115">
            <v>44419414</v>
          </cell>
          <cell r="AK115">
            <v>47262823</v>
          </cell>
          <cell r="AL115">
            <v>47112234</v>
          </cell>
          <cell r="AM115">
            <v>49080074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9tab8&amp;9A"/>
    </sheetNames>
    <sheetDataSet>
      <sheetData sheetId="0">
        <row r="66">
          <cell r="AB66">
            <v>4460026</v>
          </cell>
          <cell r="AC66">
            <v>4384647</v>
          </cell>
          <cell r="AD66">
            <v>5280945</v>
          </cell>
          <cell r="AE66">
            <v>5059172</v>
          </cell>
          <cell r="AF66">
            <v>4424673</v>
          </cell>
          <cell r="AG66">
            <v>5074193</v>
          </cell>
          <cell r="AH66">
            <v>4860431</v>
          </cell>
          <cell r="AI66">
            <v>4774033</v>
          </cell>
          <cell r="AJ66">
            <v>5994600</v>
          </cell>
          <cell r="AK66">
            <v>4577816</v>
          </cell>
          <cell r="AL66">
            <v>4535050</v>
          </cell>
          <cell r="AM66">
            <v>7241352</v>
          </cell>
        </row>
        <row r="69">
          <cell r="AB69">
            <v>92875551</v>
          </cell>
          <cell r="AC69">
            <v>89938887</v>
          </cell>
          <cell r="AD69">
            <v>92513225</v>
          </cell>
          <cell r="AE69">
            <v>97961221</v>
          </cell>
          <cell r="AF69">
            <v>97094073</v>
          </cell>
          <cell r="AG69">
            <v>92378644</v>
          </cell>
          <cell r="AH69">
            <v>84962425</v>
          </cell>
          <cell r="AI69">
            <v>89315264</v>
          </cell>
          <cell r="AJ69">
            <v>88994983</v>
          </cell>
          <cell r="AK69">
            <v>83525582</v>
          </cell>
          <cell r="AL69">
            <v>86944895</v>
          </cell>
          <cell r="AM69">
            <v>84640035</v>
          </cell>
        </row>
        <row r="72">
          <cell r="AB72">
            <v>106623494</v>
          </cell>
          <cell r="AC72">
            <v>114493880</v>
          </cell>
          <cell r="AD72">
            <v>108218183</v>
          </cell>
          <cell r="AE72">
            <v>111962817</v>
          </cell>
          <cell r="AF72">
            <v>117027492</v>
          </cell>
          <cell r="AG72">
            <v>112237959</v>
          </cell>
          <cell r="AH72">
            <v>113814160</v>
          </cell>
          <cell r="AI72">
            <v>107776304</v>
          </cell>
          <cell r="AJ72">
            <v>104174293</v>
          </cell>
          <cell r="AK72">
            <v>107530940</v>
          </cell>
          <cell r="AL72">
            <v>112316413</v>
          </cell>
          <cell r="AM72">
            <v>114421388</v>
          </cell>
        </row>
        <row r="88">
          <cell r="AB88">
            <v>223238086</v>
          </cell>
          <cell r="AC88">
            <v>225446908</v>
          </cell>
          <cell r="AD88">
            <v>224852515</v>
          </cell>
          <cell r="AE88">
            <v>224814826</v>
          </cell>
          <cell r="AF88">
            <v>223877374</v>
          </cell>
          <cell r="AG88">
            <v>224361450</v>
          </cell>
          <cell r="AH88">
            <v>223846666</v>
          </cell>
          <cell r="AI88">
            <v>224052526</v>
          </cell>
          <cell r="AJ88">
            <v>222893509</v>
          </cell>
          <cell r="AK88">
            <v>222799868</v>
          </cell>
          <cell r="AL88">
            <v>219377868</v>
          </cell>
          <cell r="AM88">
            <v>222491622</v>
          </cell>
        </row>
        <row r="89">
          <cell r="AB89">
            <v>29177499</v>
          </cell>
          <cell r="AC89">
            <v>33140052</v>
          </cell>
          <cell r="AD89">
            <v>34294154</v>
          </cell>
          <cell r="AE89">
            <v>33260865</v>
          </cell>
          <cell r="AF89">
            <v>33028597</v>
          </cell>
          <cell r="AG89">
            <v>34979118</v>
          </cell>
          <cell r="AH89">
            <v>34466263</v>
          </cell>
          <cell r="AI89">
            <v>35649453</v>
          </cell>
          <cell r="AJ89">
            <v>34333892</v>
          </cell>
          <cell r="AK89">
            <v>32689255</v>
          </cell>
          <cell r="AL89">
            <v>34305233</v>
          </cell>
          <cell r="AM89">
            <v>33898240</v>
          </cell>
        </row>
        <row r="103">
          <cell r="AB103">
            <v>805845</v>
          </cell>
          <cell r="AC103">
            <v>717856</v>
          </cell>
          <cell r="AD103">
            <v>473849</v>
          </cell>
          <cell r="AE103">
            <v>429071</v>
          </cell>
          <cell r="AF103">
            <v>336037</v>
          </cell>
          <cell r="AG103">
            <v>429433</v>
          </cell>
          <cell r="AH103">
            <v>398435</v>
          </cell>
          <cell r="AI103">
            <v>451973</v>
          </cell>
          <cell r="AJ103">
            <v>477315</v>
          </cell>
          <cell r="AK103">
            <v>567491</v>
          </cell>
          <cell r="AL103">
            <v>532801</v>
          </cell>
          <cell r="AM103">
            <v>578821</v>
          </cell>
        </row>
        <row r="105">
          <cell r="AB105">
            <v>28138803</v>
          </cell>
          <cell r="AC105">
            <v>27837821</v>
          </cell>
          <cell r="AD105">
            <v>27850236</v>
          </cell>
          <cell r="AE105">
            <v>27284010</v>
          </cell>
          <cell r="AF105">
            <v>27955658</v>
          </cell>
          <cell r="AG105">
            <v>27685425</v>
          </cell>
          <cell r="AH105">
            <v>27708685</v>
          </cell>
          <cell r="AI105">
            <v>27664446</v>
          </cell>
          <cell r="AJ105">
            <v>27184165</v>
          </cell>
          <cell r="AK105">
            <v>27167798</v>
          </cell>
          <cell r="AL105">
            <v>29747805</v>
          </cell>
          <cell r="AM105">
            <v>24377108</v>
          </cell>
        </row>
        <row r="107">
          <cell r="AB107">
            <v>29455526</v>
          </cell>
          <cell r="AC107">
            <v>27001074</v>
          </cell>
          <cell r="AD107">
            <v>27247855</v>
          </cell>
          <cell r="AE107">
            <v>29085828</v>
          </cell>
          <cell r="AF107">
            <v>28668451</v>
          </cell>
          <cell r="AG107">
            <v>29306661</v>
          </cell>
          <cell r="AH107">
            <v>36982318</v>
          </cell>
          <cell r="AI107">
            <v>38515266</v>
          </cell>
          <cell r="AJ107">
            <v>40109219</v>
          </cell>
          <cell r="AK107">
            <v>39472032</v>
          </cell>
          <cell r="AL107">
            <v>36490516</v>
          </cell>
          <cell r="AM107">
            <v>38728697</v>
          </cell>
        </row>
        <row r="111">
          <cell r="AB111">
            <v>4247720</v>
          </cell>
          <cell r="AC111">
            <v>4609543</v>
          </cell>
          <cell r="AD111">
            <v>5863452</v>
          </cell>
          <cell r="AE111">
            <v>1812053</v>
          </cell>
          <cell r="AF111">
            <v>2517572</v>
          </cell>
          <cell r="AG111">
            <v>3466246</v>
          </cell>
          <cell r="AH111">
            <v>2780227</v>
          </cell>
          <cell r="AI111">
            <v>2574824</v>
          </cell>
          <cell r="AJ111">
            <v>5347447</v>
          </cell>
          <cell r="AK111">
            <v>2970352</v>
          </cell>
          <cell r="AL111">
            <v>3186495</v>
          </cell>
          <cell r="AM111">
            <v>2660271</v>
          </cell>
        </row>
        <row r="115">
          <cell r="AB115">
            <v>47836078</v>
          </cell>
          <cell r="AC115">
            <v>46635729</v>
          </cell>
          <cell r="AD115">
            <v>46125884</v>
          </cell>
          <cell r="AE115">
            <v>46417411</v>
          </cell>
          <cell r="AF115">
            <v>43821342</v>
          </cell>
          <cell r="AG115">
            <v>43702762</v>
          </cell>
          <cell r="AH115">
            <v>41587204</v>
          </cell>
          <cell r="AI115">
            <v>42146934</v>
          </cell>
          <cell r="AJ115">
            <v>42359982</v>
          </cell>
          <cell r="AK115">
            <v>45081365</v>
          </cell>
          <cell r="AL115">
            <v>43528354</v>
          </cell>
          <cell r="AM115">
            <v>43110453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10tab8&amp;9A"/>
    </sheetNames>
    <sheetDataSet>
      <sheetData sheetId="0">
        <row r="66">
          <cell r="B66">
            <v>5319141</v>
          </cell>
          <cell r="C66">
            <v>4996635</v>
          </cell>
          <cell r="D66">
            <v>6447525</v>
          </cell>
          <cell r="F66">
            <v>6243183</v>
          </cell>
          <cell r="G66">
            <v>6044766</v>
          </cell>
          <cell r="H66">
            <v>5686959</v>
          </cell>
          <cell r="I66">
            <v>6649229</v>
          </cell>
          <cell r="J66">
            <v>6898915</v>
          </cell>
          <cell r="K66">
            <v>5506090</v>
          </cell>
          <cell r="L66">
            <v>6422034</v>
          </cell>
          <cell r="M66">
            <v>8234001</v>
          </cell>
        </row>
        <row r="69">
          <cell r="B69">
            <v>87862112</v>
          </cell>
          <cell r="C69">
            <v>88622909</v>
          </cell>
          <cell r="D69">
            <v>90568274</v>
          </cell>
          <cell r="F69">
            <v>93243459</v>
          </cell>
          <cell r="G69">
            <v>88791003</v>
          </cell>
          <cell r="H69">
            <v>85149599</v>
          </cell>
          <cell r="I69">
            <v>101748546</v>
          </cell>
          <cell r="J69">
            <v>92596248</v>
          </cell>
          <cell r="K69">
            <v>100303938</v>
          </cell>
          <cell r="L69">
            <v>98072376</v>
          </cell>
          <cell r="M69">
            <v>97328735</v>
          </cell>
        </row>
        <row r="72">
          <cell r="B72">
            <v>119513365</v>
          </cell>
          <cell r="C72">
            <v>128134753</v>
          </cell>
          <cell r="D72">
            <v>129679584</v>
          </cell>
          <cell r="F72">
            <v>128487536</v>
          </cell>
          <cell r="G72">
            <v>121215765</v>
          </cell>
          <cell r="H72">
            <v>118181390</v>
          </cell>
          <cell r="I72">
            <v>109479195</v>
          </cell>
          <cell r="J72">
            <v>116867576</v>
          </cell>
          <cell r="K72">
            <v>113707974</v>
          </cell>
          <cell r="L72">
            <v>115723215</v>
          </cell>
          <cell r="M72">
            <v>115821608</v>
          </cell>
        </row>
        <row r="88">
          <cell r="B88">
            <v>216262684</v>
          </cell>
          <cell r="C88">
            <v>216590804</v>
          </cell>
          <cell r="D88">
            <v>219459411</v>
          </cell>
          <cell r="F88">
            <v>220934769</v>
          </cell>
          <cell r="G88">
            <v>218683475</v>
          </cell>
          <cell r="H88">
            <v>220068455</v>
          </cell>
          <cell r="I88">
            <v>220264055</v>
          </cell>
          <cell r="J88">
            <v>220947915</v>
          </cell>
          <cell r="K88">
            <v>221241372</v>
          </cell>
          <cell r="L88">
            <v>221311437</v>
          </cell>
          <cell r="M88">
            <v>221202366</v>
          </cell>
        </row>
        <row r="89">
          <cell r="B89">
            <v>36109846</v>
          </cell>
          <cell r="C89">
            <v>36977313</v>
          </cell>
          <cell r="D89">
            <v>37534258</v>
          </cell>
          <cell r="F89">
            <v>33653949</v>
          </cell>
          <cell r="G89">
            <v>31172162</v>
          </cell>
          <cell r="H89">
            <v>31139883</v>
          </cell>
          <cell r="I89">
            <v>31581792</v>
          </cell>
          <cell r="J89">
            <v>31247074</v>
          </cell>
          <cell r="K89">
            <v>30408009</v>
          </cell>
          <cell r="L89">
            <v>29689301</v>
          </cell>
          <cell r="M89">
            <v>30138267</v>
          </cell>
        </row>
        <row r="103">
          <cell r="B103">
            <v>639891</v>
          </cell>
          <cell r="C103">
            <v>595917</v>
          </cell>
          <cell r="D103">
            <v>482428</v>
          </cell>
          <cell r="F103">
            <v>294415</v>
          </cell>
          <cell r="G103">
            <v>196902</v>
          </cell>
          <cell r="H103">
            <v>98297</v>
          </cell>
          <cell r="I103">
            <v>225953</v>
          </cell>
          <cell r="J103">
            <v>297540</v>
          </cell>
          <cell r="K103">
            <v>316150</v>
          </cell>
          <cell r="L103">
            <v>351366</v>
          </cell>
          <cell r="M103">
            <v>486281</v>
          </cell>
        </row>
        <row r="105">
          <cell r="B105">
            <v>24626209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43063125</v>
          </cell>
          <cell r="C107">
            <v>71396739</v>
          </cell>
          <cell r="D107">
            <v>61545840</v>
          </cell>
          <cell r="F107">
            <v>60573206</v>
          </cell>
          <cell r="G107">
            <v>65601572</v>
          </cell>
          <cell r="H107">
            <v>66917865</v>
          </cell>
          <cell r="I107">
            <v>67992760</v>
          </cell>
          <cell r="J107">
            <v>67283613</v>
          </cell>
          <cell r="K107">
            <v>69109334</v>
          </cell>
          <cell r="L107">
            <v>69755644</v>
          </cell>
          <cell r="M107">
            <v>68913684</v>
          </cell>
        </row>
        <row r="111">
          <cell r="B111">
            <v>2695757</v>
          </cell>
          <cell r="C111">
            <v>2796169</v>
          </cell>
          <cell r="D111">
            <v>4671218</v>
          </cell>
          <cell r="F111">
            <v>7232049</v>
          </cell>
          <cell r="G111">
            <v>4836258</v>
          </cell>
          <cell r="H111">
            <v>2851776</v>
          </cell>
          <cell r="I111">
            <v>2535872</v>
          </cell>
          <cell r="J111">
            <v>3123938</v>
          </cell>
          <cell r="K111">
            <v>2286475</v>
          </cell>
          <cell r="L111">
            <v>2261422</v>
          </cell>
          <cell r="M111">
            <v>3340587</v>
          </cell>
        </row>
        <row r="115">
          <cell r="B115">
            <v>42594455</v>
          </cell>
          <cell r="C115">
            <v>40414269</v>
          </cell>
          <cell r="D115">
            <v>41377987</v>
          </cell>
          <cell r="F115">
            <v>38444366</v>
          </cell>
          <cell r="G115">
            <v>38768709</v>
          </cell>
          <cell r="H115">
            <v>39476109</v>
          </cell>
          <cell r="I115">
            <v>36325469</v>
          </cell>
          <cell r="J115">
            <v>39227624</v>
          </cell>
          <cell r="K115">
            <v>40089240</v>
          </cell>
          <cell r="L115">
            <v>38588662</v>
          </cell>
          <cell r="M115">
            <v>40462264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1tab8&amp;9A"/>
    </sheetNames>
    <sheetDataSet>
      <sheetData sheetId="0">
        <row r="66">
          <cell r="B66">
            <v>6509572</v>
          </cell>
          <cell r="C66">
            <v>5674714</v>
          </cell>
          <cell r="D66">
            <v>6899198</v>
          </cell>
          <cell r="F66">
            <v>6896262</v>
          </cell>
          <cell r="G66">
            <v>6530179</v>
          </cell>
          <cell r="H66">
            <v>6110117</v>
          </cell>
          <cell r="I66">
            <v>7291358</v>
          </cell>
          <cell r="J66">
            <v>6171733</v>
          </cell>
          <cell r="K66">
            <v>6295798</v>
          </cell>
          <cell r="L66">
            <v>6997483</v>
          </cell>
          <cell r="M66">
            <v>9792851</v>
          </cell>
        </row>
        <row r="69">
          <cell r="B69">
            <v>91500619</v>
          </cell>
          <cell r="C69">
            <v>109214460</v>
          </cell>
          <cell r="D69">
            <v>105415475</v>
          </cell>
          <cell r="F69">
            <v>104652288</v>
          </cell>
          <cell r="G69">
            <v>99324434</v>
          </cell>
          <cell r="H69">
            <v>96675837</v>
          </cell>
          <cell r="I69">
            <v>102288993</v>
          </cell>
          <cell r="J69">
            <v>93457601</v>
          </cell>
          <cell r="K69">
            <v>91760486</v>
          </cell>
          <cell r="L69">
            <v>91189393</v>
          </cell>
          <cell r="M69">
            <v>81915278</v>
          </cell>
        </row>
        <row r="72">
          <cell r="B72">
            <v>117383815</v>
          </cell>
          <cell r="C72">
            <v>115267425</v>
          </cell>
          <cell r="D72">
            <v>114393234</v>
          </cell>
          <cell r="F72">
            <v>103544620</v>
          </cell>
          <cell r="G72">
            <v>105771344</v>
          </cell>
          <cell r="H72">
            <v>105870468</v>
          </cell>
          <cell r="I72">
            <v>106820349</v>
          </cell>
          <cell r="J72">
            <v>111954665</v>
          </cell>
          <cell r="K72">
            <v>104574465</v>
          </cell>
          <cell r="L72">
            <v>111195133</v>
          </cell>
          <cell r="M72">
            <v>115335098</v>
          </cell>
        </row>
        <row r="88">
          <cell r="B88">
            <v>218966456</v>
          </cell>
          <cell r="C88">
            <v>221735326</v>
          </cell>
          <cell r="D88">
            <v>221238390</v>
          </cell>
          <cell r="F88">
            <v>224697929</v>
          </cell>
          <cell r="G88">
            <v>223545646</v>
          </cell>
          <cell r="H88">
            <v>225545852</v>
          </cell>
          <cell r="I88">
            <v>226527692</v>
          </cell>
          <cell r="J88">
            <v>228897219</v>
          </cell>
          <cell r="K88">
            <v>230622606</v>
          </cell>
          <cell r="L88">
            <v>234061953</v>
          </cell>
          <cell r="M88">
            <v>243206884</v>
          </cell>
        </row>
        <row r="89">
          <cell r="B89">
            <v>28858338</v>
          </cell>
          <cell r="C89">
            <v>30196096</v>
          </cell>
          <cell r="D89">
            <v>27685858</v>
          </cell>
          <cell r="F89">
            <v>29261561</v>
          </cell>
          <cell r="G89">
            <v>29827288</v>
          </cell>
          <cell r="H89">
            <v>29742778</v>
          </cell>
          <cell r="I89">
            <v>26253364</v>
          </cell>
          <cell r="J89">
            <v>24785877</v>
          </cell>
          <cell r="K89">
            <v>25818159</v>
          </cell>
          <cell r="L89">
            <v>24024647</v>
          </cell>
          <cell r="M89">
            <v>22837320</v>
          </cell>
        </row>
        <row r="103">
          <cell r="B103">
            <v>342164</v>
          </cell>
          <cell r="C103">
            <v>811535</v>
          </cell>
          <cell r="D103">
            <v>635389</v>
          </cell>
          <cell r="F103">
            <v>681889</v>
          </cell>
          <cell r="G103">
            <v>885122</v>
          </cell>
          <cell r="H103">
            <v>869571</v>
          </cell>
          <cell r="I103">
            <v>432221</v>
          </cell>
          <cell r="J103">
            <v>516452</v>
          </cell>
          <cell r="K103">
            <v>508775</v>
          </cell>
          <cell r="L103">
            <v>492764</v>
          </cell>
          <cell r="M103">
            <v>847800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67878069</v>
          </cell>
          <cell r="C107">
            <v>64445849</v>
          </cell>
          <cell r="D107">
            <v>63539502</v>
          </cell>
          <cell r="F107">
            <v>66954608</v>
          </cell>
          <cell r="G107">
            <v>68964927</v>
          </cell>
          <cell r="H107">
            <v>69489129</v>
          </cell>
          <cell r="I107">
            <v>69707802</v>
          </cell>
          <cell r="J107">
            <v>69150933</v>
          </cell>
          <cell r="K107">
            <v>79759887</v>
          </cell>
          <cell r="L107">
            <v>80438161</v>
          </cell>
          <cell r="M107">
            <v>81681862</v>
          </cell>
        </row>
        <row r="111">
          <cell r="B111">
            <v>4053101</v>
          </cell>
          <cell r="C111">
            <v>3792773</v>
          </cell>
          <cell r="D111">
            <v>4411176</v>
          </cell>
          <cell r="F111">
            <v>2069924</v>
          </cell>
          <cell r="G111">
            <v>3244079</v>
          </cell>
          <cell r="H111">
            <v>2095340</v>
          </cell>
          <cell r="I111">
            <v>2114327</v>
          </cell>
          <cell r="J111">
            <v>2887578</v>
          </cell>
          <cell r="K111">
            <v>2431951</v>
          </cell>
          <cell r="L111">
            <v>1997071</v>
          </cell>
          <cell r="M111">
            <v>2476175</v>
          </cell>
        </row>
        <row r="115">
          <cell r="B115">
            <v>40927585</v>
          </cell>
          <cell r="C115">
            <v>39032982</v>
          </cell>
          <cell r="D115">
            <v>42916613</v>
          </cell>
          <cell r="F115">
            <v>41605901</v>
          </cell>
          <cell r="G115">
            <v>43820681</v>
          </cell>
          <cell r="H115">
            <v>44292416</v>
          </cell>
          <cell r="I115">
            <v>41881109</v>
          </cell>
          <cell r="J115">
            <v>43905778</v>
          </cell>
          <cell r="K115">
            <v>47227076</v>
          </cell>
          <cell r="L115">
            <v>50259886</v>
          </cell>
          <cell r="M115">
            <v>50298937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12tab8&amp;9A"/>
    </sheetNames>
    <sheetDataSet>
      <sheetData sheetId="0">
        <row r="66">
          <cell r="B66">
            <v>7282244</v>
          </cell>
          <cell r="C66">
            <v>7260684</v>
          </cell>
          <cell r="D66">
            <v>6216342</v>
          </cell>
          <cell r="F66">
            <v>7133898</v>
          </cell>
          <cell r="G66">
            <v>6217957</v>
          </cell>
          <cell r="H66">
            <v>8113740</v>
          </cell>
          <cell r="I66">
            <v>6531972</v>
          </cell>
          <cell r="J66">
            <v>6486956</v>
          </cell>
          <cell r="K66">
            <v>7251654</v>
          </cell>
          <cell r="L66">
            <v>6401366</v>
          </cell>
          <cell r="M66">
            <v>9949453</v>
          </cell>
        </row>
        <row r="69">
          <cell r="B69">
            <v>84308509</v>
          </cell>
          <cell r="C69">
            <v>97892001</v>
          </cell>
          <cell r="D69">
            <v>94140131</v>
          </cell>
          <cell r="F69">
            <v>84900632</v>
          </cell>
          <cell r="G69">
            <v>75655257</v>
          </cell>
          <cell r="H69">
            <v>68671659</v>
          </cell>
          <cell r="I69">
            <v>85427727</v>
          </cell>
          <cell r="J69">
            <v>74385984</v>
          </cell>
          <cell r="K69">
            <v>72957170</v>
          </cell>
          <cell r="L69">
            <v>73478863</v>
          </cell>
          <cell r="M69">
            <v>68022158</v>
          </cell>
        </row>
        <row r="72">
          <cell r="B72">
            <v>109797446</v>
          </cell>
          <cell r="C72">
            <v>110542474</v>
          </cell>
          <cell r="D72">
            <v>113782932</v>
          </cell>
          <cell r="F72">
            <v>106309023</v>
          </cell>
          <cell r="G72">
            <v>119333251</v>
          </cell>
          <cell r="H72">
            <v>109021199</v>
          </cell>
          <cell r="I72">
            <v>116059659</v>
          </cell>
          <cell r="J72">
            <v>112980135</v>
          </cell>
          <cell r="K72">
            <v>109649759</v>
          </cell>
          <cell r="L72">
            <v>104815841</v>
          </cell>
          <cell r="M72">
            <v>126043601</v>
          </cell>
        </row>
        <row r="88">
          <cell r="B88">
            <v>244799394</v>
          </cell>
          <cell r="C88">
            <v>247544404</v>
          </cell>
          <cell r="D88">
            <v>251915892</v>
          </cell>
          <cell r="F88">
            <v>260650791</v>
          </cell>
          <cell r="G88">
            <v>262438304</v>
          </cell>
          <cell r="H88">
            <v>264675498</v>
          </cell>
          <cell r="I88">
            <v>268819778</v>
          </cell>
          <cell r="J88">
            <v>272844399</v>
          </cell>
          <cell r="K88">
            <v>278199309</v>
          </cell>
          <cell r="L88">
            <v>285105793</v>
          </cell>
          <cell r="M88">
            <v>282168843</v>
          </cell>
        </row>
        <row r="89">
          <cell r="B89">
            <v>23678432</v>
          </cell>
          <cell r="C89">
            <v>22886228</v>
          </cell>
          <cell r="D89">
            <v>25289028</v>
          </cell>
          <cell r="F89">
            <v>26273451</v>
          </cell>
          <cell r="G89">
            <v>25490581</v>
          </cell>
          <cell r="H89">
            <v>25216496</v>
          </cell>
          <cell r="I89">
            <v>26101140</v>
          </cell>
          <cell r="J89">
            <v>25788133</v>
          </cell>
          <cell r="K89">
            <v>27034485</v>
          </cell>
          <cell r="L89">
            <v>25149050</v>
          </cell>
          <cell r="M89">
            <v>25309088</v>
          </cell>
        </row>
        <row r="103">
          <cell r="B103">
            <v>794011</v>
          </cell>
          <cell r="C103">
            <v>786906</v>
          </cell>
          <cell r="D103">
            <v>657797</v>
          </cell>
          <cell r="F103">
            <v>731406</v>
          </cell>
          <cell r="G103">
            <v>610679</v>
          </cell>
          <cell r="H103">
            <v>661518</v>
          </cell>
          <cell r="I103">
            <v>740960</v>
          </cell>
          <cell r="J103">
            <v>443954</v>
          </cell>
          <cell r="K103">
            <v>338857</v>
          </cell>
          <cell r="L103">
            <v>297350</v>
          </cell>
          <cell r="M103">
            <v>198814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82022205</v>
          </cell>
          <cell r="C107">
            <v>75882309</v>
          </cell>
          <cell r="D107">
            <v>78716720</v>
          </cell>
          <cell r="F107">
            <v>77810154</v>
          </cell>
          <cell r="G107">
            <v>78347386</v>
          </cell>
          <cell r="H107">
            <v>80452824</v>
          </cell>
          <cell r="I107">
            <v>77629661</v>
          </cell>
          <cell r="J107">
            <v>77079271</v>
          </cell>
          <cell r="K107">
            <v>78889807</v>
          </cell>
          <cell r="L107">
            <v>88100461</v>
          </cell>
          <cell r="M107">
            <v>88619371</v>
          </cell>
        </row>
        <row r="111">
          <cell r="B111">
            <v>1914801</v>
          </cell>
          <cell r="C111">
            <v>2421441</v>
          </cell>
          <cell r="D111">
            <v>2779437</v>
          </cell>
          <cell r="F111">
            <v>2030692</v>
          </cell>
          <cell r="G111">
            <v>2800792</v>
          </cell>
          <cell r="H111">
            <v>2471139</v>
          </cell>
          <cell r="I111">
            <v>2469131</v>
          </cell>
          <cell r="J111">
            <v>2101135</v>
          </cell>
          <cell r="K111">
            <v>2302103</v>
          </cell>
          <cell r="L111">
            <v>2448380</v>
          </cell>
          <cell r="M111">
            <v>2065781</v>
          </cell>
        </row>
        <row r="115">
          <cell r="B115">
            <v>52380003</v>
          </cell>
          <cell r="C115">
            <v>48280367</v>
          </cell>
          <cell r="D115">
            <v>50746176</v>
          </cell>
          <cell r="F115">
            <v>52853749</v>
          </cell>
          <cell r="G115">
            <v>52340117</v>
          </cell>
          <cell r="H115">
            <v>54777234</v>
          </cell>
          <cell r="I115">
            <v>52655093</v>
          </cell>
          <cell r="J115">
            <v>52910248</v>
          </cell>
          <cell r="K115">
            <v>52965452</v>
          </cell>
          <cell r="L115">
            <v>53762616</v>
          </cell>
          <cell r="M115">
            <v>54075535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13tab8&amp;9A"/>
    </sheetNames>
    <sheetDataSet>
      <sheetData sheetId="0">
        <row r="66">
          <cell r="B66">
            <v>7397657</v>
          </cell>
          <cell r="C66">
            <v>7127512</v>
          </cell>
          <cell r="D66">
            <v>6897586</v>
          </cell>
          <cell r="F66">
            <v>6651093</v>
          </cell>
          <cell r="G66">
            <v>6983488</v>
          </cell>
          <cell r="H66">
            <v>7736666</v>
          </cell>
          <cell r="I66">
            <v>6473931</v>
          </cell>
          <cell r="J66">
            <v>6951747</v>
          </cell>
          <cell r="K66">
            <v>7055479</v>
          </cell>
          <cell r="L66">
            <v>6996553</v>
          </cell>
          <cell r="M66">
            <v>11160353</v>
          </cell>
        </row>
        <row r="69">
          <cell r="B69">
            <v>71840328</v>
          </cell>
          <cell r="C69">
            <v>82150266</v>
          </cell>
          <cell r="D69">
            <v>72177065</v>
          </cell>
          <cell r="F69">
            <v>64117127</v>
          </cell>
          <cell r="G69">
            <v>66562374</v>
          </cell>
          <cell r="H69">
            <v>64074433</v>
          </cell>
          <cell r="I69">
            <v>70338760</v>
          </cell>
          <cell r="J69">
            <v>67233615</v>
          </cell>
          <cell r="K69">
            <v>68606625</v>
          </cell>
          <cell r="L69">
            <v>64976651</v>
          </cell>
          <cell r="M69">
            <v>64953443</v>
          </cell>
        </row>
        <row r="72">
          <cell r="B72">
            <v>128436268</v>
          </cell>
          <cell r="C72">
            <v>135700054</v>
          </cell>
          <cell r="D72">
            <v>139609215</v>
          </cell>
          <cell r="F72">
            <v>140748249</v>
          </cell>
          <cell r="G72">
            <v>137254719</v>
          </cell>
          <cell r="H72">
            <v>143110955</v>
          </cell>
          <cell r="I72">
            <v>151358212</v>
          </cell>
          <cell r="J72">
            <v>150139211</v>
          </cell>
          <cell r="K72">
            <v>152713704</v>
          </cell>
          <cell r="L72">
            <v>150069699</v>
          </cell>
          <cell r="M72">
            <v>153521224</v>
          </cell>
        </row>
        <row r="88">
          <cell r="B88">
            <v>288519766</v>
          </cell>
          <cell r="C88">
            <v>294066236</v>
          </cell>
          <cell r="D88">
            <v>299945953</v>
          </cell>
          <cell r="F88">
            <v>304533734</v>
          </cell>
          <cell r="G88">
            <v>307634789</v>
          </cell>
          <cell r="H88">
            <v>311596697</v>
          </cell>
          <cell r="I88">
            <v>321762737</v>
          </cell>
          <cell r="J88">
            <v>326098799</v>
          </cell>
          <cell r="K88">
            <v>327277334</v>
          </cell>
          <cell r="L88">
            <v>332066634</v>
          </cell>
          <cell r="M88">
            <v>334081270</v>
          </cell>
        </row>
        <row r="89">
          <cell r="B89">
            <v>22964408</v>
          </cell>
          <cell r="C89">
            <v>23649561</v>
          </cell>
          <cell r="D89">
            <v>22834574</v>
          </cell>
          <cell r="F89">
            <v>25682798</v>
          </cell>
          <cell r="G89">
            <v>26256247</v>
          </cell>
          <cell r="H89">
            <v>25692543</v>
          </cell>
          <cell r="I89">
            <v>26630132</v>
          </cell>
          <cell r="J89">
            <v>29667371</v>
          </cell>
          <cell r="K89">
            <v>28116837</v>
          </cell>
          <cell r="L89">
            <v>29485852</v>
          </cell>
          <cell r="M89">
            <v>28035652</v>
          </cell>
        </row>
        <row r="103">
          <cell r="B103">
            <v>99867</v>
          </cell>
          <cell r="C103">
            <v>0</v>
          </cell>
          <cell r="D103">
            <v>360145</v>
          </cell>
          <cell r="F103">
            <v>287972</v>
          </cell>
          <cell r="G103">
            <v>288121</v>
          </cell>
          <cell r="H103">
            <v>357349</v>
          </cell>
          <cell r="I103">
            <v>66439</v>
          </cell>
          <cell r="J103">
            <v>199061</v>
          </cell>
          <cell r="K103">
            <v>333827</v>
          </cell>
          <cell r="L103">
            <v>409706</v>
          </cell>
          <cell r="M103">
            <v>311090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7">
          <cell r="B107">
            <v>84312415</v>
          </cell>
          <cell r="C107">
            <v>84690185</v>
          </cell>
          <cell r="D107">
            <v>84100270</v>
          </cell>
          <cell r="F107">
            <v>83838273</v>
          </cell>
          <cell r="G107">
            <v>83576134</v>
          </cell>
          <cell r="H107">
            <v>83492185</v>
          </cell>
          <cell r="I107">
            <v>84077345</v>
          </cell>
          <cell r="J107">
            <v>83637650</v>
          </cell>
          <cell r="K107">
            <v>83712367</v>
          </cell>
          <cell r="L107">
            <v>83789259</v>
          </cell>
          <cell r="M107">
            <v>83050680</v>
          </cell>
        </row>
        <row r="111">
          <cell r="B111">
            <v>1926942</v>
          </cell>
          <cell r="C111">
            <v>1813381</v>
          </cell>
          <cell r="D111">
            <v>2602665</v>
          </cell>
          <cell r="F111">
            <v>1768955</v>
          </cell>
          <cell r="G111">
            <v>2262100</v>
          </cell>
          <cell r="H111">
            <v>1203563</v>
          </cell>
          <cell r="I111">
            <v>1667021</v>
          </cell>
          <cell r="J111">
            <v>2007134</v>
          </cell>
          <cell r="K111">
            <v>1252909</v>
          </cell>
          <cell r="L111">
            <v>1625542</v>
          </cell>
          <cell r="M111">
            <v>2345358</v>
          </cell>
        </row>
        <row r="115">
          <cell r="B115">
            <v>52126014</v>
          </cell>
          <cell r="C115">
            <v>50180233</v>
          </cell>
          <cell r="D115">
            <v>57459871</v>
          </cell>
          <cell r="F115">
            <v>58101051</v>
          </cell>
          <cell r="G115">
            <v>57900702</v>
          </cell>
          <cell r="H115">
            <v>55419548</v>
          </cell>
          <cell r="I115">
            <v>54758378</v>
          </cell>
          <cell r="J115">
            <v>61510335</v>
          </cell>
          <cell r="K115">
            <v>61117077</v>
          </cell>
          <cell r="L115">
            <v>61955400</v>
          </cell>
          <cell r="M115">
            <v>57537252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014tab8&amp;9A"/>
    </sheetNames>
    <sheetDataSet>
      <sheetData sheetId="0">
        <row r="66">
          <cell r="B66">
            <v>6420088</v>
          </cell>
          <cell r="C66">
            <v>6813430</v>
          </cell>
          <cell r="D66">
            <v>7376148</v>
          </cell>
          <cell r="E66">
            <v>7652919</v>
          </cell>
          <cell r="F66">
            <v>8008298</v>
          </cell>
          <cell r="G66">
            <v>8445371</v>
          </cell>
          <cell r="H66">
            <v>8033175</v>
          </cell>
          <cell r="I66">
            <v>7131006</v>
          </cell>
          <cell r="J66">
            <v>7477789</v>
          </cell>
          <cell r="K66">
            <v>7156760</v>
          </cell>
          <cell r="L66">
            <v>7356712</v>
          </cell>
          <cell r="M66">
            <v>11353593</v>
          </cell>
        </row>
        <row r="69">
          <cell r="B69">
            <v>67505674</v>
          </cell>
          <cell r="C69">
            <v>96377093</v>
          </cell>
          <cell r="D69">
            <v>104527233</v>
          </cell>
          <cell r="E69">
            <v>109019074</v>
          </cell>
          <cell r="F69">
            <v>105451000</v>
          </cell>
          <cell r="G69">
            <v>129010745</v>
          </cell>
          <cell r="H69">
            <v>123597917</v>
          </cell>
          <cell r="I69">
            <v>77968730</v>
          </cell>
          <cell r="J69">
            <v>82607803</v>
          </cell>
          <cell r="K69">
            <v>78577178</v>
          </cell>
          <cell r="L69">
            <v>84271125</v>
          </cell>
          <cell r="M69">
            <v>70490384</v>
          </cell>
        </row>
        <row r="72">
          <cell r="B72">
            <v>148652064</v>
          </cell>
          <cell r="C72">
            <v>149546819</v>
          </cell>
          <cell r="D72">
            <v>142113769</v>
          </cell>
          <cell r="E72">
            <v>151244264</v>
          </cell>
          <cell r="F72">
            <v>162820674</v>
          </cell>
          <cell r="G72">
            <v>154120631</v>
          </cell>
          <cell r="H72">
            <v>144120989</v>
          </cell>
          <cell r="I72">
            <v>189230485</v>
          </cell>
          <cell r="J72">
            <v>186916828</v>
          </cell>
          <cell r="K72">
            <v>184632159</v>
          </cell>
          <cell r="L72">
            <v>195760758</v>
          </cell>
          <cell r="M72">
            <v>201764346</v>
          </cell>
        </row>
        <row r="88">
          <cell r="B88">
            <v>332896385</v>
          </cell>
          <cell r="C88">
            <v>336817325</v>
          </cell>
          <cell r="D88">
            <v>337085260</v>
          </cell>
          <cell r="E88">
            <v>335803934</v>
          </cell>
          <cell r="F88">
            <v>338088287</v>
          </cell>
          <cell r="G88">
            <v>341043180</v>
          </cell>
          <cell r="H88">
            <v>348460264</v>
          </cell>
          <cell r="I88">
            <v>350046722</v>
          </cell>
          <cell r="J88">
            <v>346703048</v>
          </cell>
          <cell r="K88">
            <v>348100934</v>
          </cell>
          <cell r="L88">
            <v>351117711</v>
          </cell>
          <cell r="M88">
            <v>352399222</v>
          </cell>
        </row>
        <row r="89">
          <cell r="B89">
            <v>26043341</v>
          </cell>
          <cell r="C89">
            <v>27698696</v>
          </cell>
          <cell r="D89">
            <v>24827742</v>
          </cell>
          <cell r="E89">
            <v>26710325</v>
          </cell>
          <cell r="F89">
            <v>27688071</v>
          </cell>
          <cell r="G89">
            <v>30055829</v>
          </cell>
          <cell r="H89">
            <v>28875137</v>
          </cell>
          <cell r="I89">
            <v>28377628</v>
          </cell>
          <cell r="J89">
            <v>30566666</v>
          </cell>
          <cell r="K89">
            <v>30826803</v>
          </cell>
          <cell r="L89">
            <v>29987532</v>
          </cell>
          <cell r="M89">
            <v>28571061</v>
          </cell>
        </row>
        <row r="103">
          <cell r="B103">
            <v>266823</v>
          </cell>
          <cell r="C103">
            <v>185362</v>
          </cell>
          <cell r="D103">
            <v>272755</v>
          </cell>
          <cell r="E103">
            <v>168245</v>
          </cell>
          <cell r="F103">
            <v>104369</v>
          </cell>
          <cell r="G103">
            <v>41092</v>
          </cell>
          <cell r="H103">
            <v>0</v>
          </cell>
          <cell r="I103">
            <v>60322</v>
          </cell>
          <cell r="J103">
            <v>109287</v>
          </cell>
          <cell r="K103">
            <v>60397</v>
          </cell>
          <cell r="L103">
            <v>49228</v>
          </cell>
          <cell r="M103">
            <v>98521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83105315</v>
          </cell>
          <cell r="C107">
            <v>83174313</v>
          </cell>
          <cell r="D107">
            <v>85783290</v>
          </cell>
          <cell r="E107">
            <v>88094774</v>
          </cell>
          <cell r="F107">
            <v>88562481</v>
          </cell>
          <cell r="G107">
            <v>79233958</v>
          </cell>
          <cell r="H107">
            <v>80863101</v>
          </cell>
          <cell r="I107">
            <v>82166333</v>
          </cell>
          <cell r="J107">
            <v>82348977</v>
          </cell>
          <cell r="K107">
            <v>82325186</v>
          </cell>
          <cell r="L107">
            <v>82441272</v>
          </cell>
          <cell r="M107">
            <v>83416968</v>
          </cell>
        </row>
        <row r="111">
          <cell r="B111">
            <v>1781115</v>
          </cell>
          <cell r="C111">
            <v>2176737</v>
          </cell>
          <cell r="D111">
            <v>5431750</v>
          </cell>
          <cell r="E111">
            <v>2124428</v>
          </cell>
          <cell r="F111">
            <v>1881254</v>
          </cell>
          <cell r="G111">
            <v>3163203</v>
          </cell>
          <cell r="H111">
            <v>2188311</v>
          </cell>
          <cell r="I111">
            <v>1803956</v>
          </cell>
          <cell r="J111">
            <v>2630661</v>
          </cell>
          <cell r="K111">
            <v>1846526</v>
          </cell>
          <cell r="L111">
            <v>1961872</v>
          </cell>
          <cell r="M111">
            <v>3297521</v>
          </cell>
        </row>
        <row r="115">
          <cell r="B115">
            <v>56789948</v>
          </cell>
          <cell r="C115">
            <v>57514754</v>
          </cell>
          <cell r="D115">
            <v>60125317</v>
          </cell>
          <cell r="E115">
            <v>56374287</v>
          </cell>
          <cell r="F115">
            <v>58969070</v>
          </cell>
          <cell r="G115">
            <v>58256839</v>
          </cell>
          <cell r="H115">
            <v>57148123</v>
          </cell>
          <cell r="I115">
            <v>61867137</v>
          </cell>
          <cell r="J115">
            <v>61375846</v>
          </cell>
          <cell r="K115">
            <v>65155031</v>
          </cell>
          <cell r="L115">
            <v>67358014</v>
          </cell>
          <cell r="M115">
            <v>67193725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15tab8&amp;9A"/>
    </sheetNames>
    <sheetDataSet>
      <sheetData sheetId="0">
        <row r="66">
          <cell r="B66">
            <v>7004654</v>
          </cell>
          <cell r="C66">
            <v>7473079</v>
          </cell>
          <cell r="D66">
            <v>7699584</v>
          </cell>
          <cell r="E66">
            <v>7845975</v>
          </cell>
          <cell r="F66">
            <v>8052498</v>
          </cell>
          <cell r="G66">
            <v>9928844</v>
          </cell>
          <cell r="H66">
            <v>7762105</v>
          </cell>
          <cell r="I66">
            <v>7828112</v>
          </cell>
          <cell r="J66">
            <v>9086880</v>
          </cell>
          <cell r="K66">
            <v>7298135</v>
          </cell>
          <cell r="L66">
            <v>7631270</v>
          </cell>
          <cell r="M66">
            <v>10968147</v>
          </cell>
        </row>
        <row r="69">
          <cell r="B69">
            <v>70976673</v>
          </cell>
          <cell r="C69">
            <v>84662852</v>
          </cell>
          <cell r="D69">
            <v>74896026</v>
          </cell>
          <cell r="E69">
            <v>82096924</v>
          </cell>
          <cell r="F69">
            <v>71861693</v>
          </cell>
          <cell r="G69">
            <v>68028765</v>
          </cell>
          <cell r="H69">
            <v>68915090</v>
          </cell>
          <cell r="I69">
            <v>83666481</v>
          </cell>
          <cell r="J69">
            <v>77477767</v>
          </cell>
          <cell r="K69">
            <v>74009105</v>
          </cell>
          <cell r="L69">
            <v>80376981</v>
          </cell>
          <cell r="M69">
            <v>76349559</v>
          </cell>
        </row>
        <row r="72">
          <cell r="B72">
            <v>212098756</v>
          </cell>
          <cell r="C72">
            <v>202873131</v>
          </cell>
          <cell r="D72">
            <v>190799316</v>
          </cell>
          <cell r="E72">
            <v>188124070</v>
          </cell>
          <cell r="F72">
            <v>212249893</v>
          </cell>
          <cell r="G72">
            <v>224859249</v>
          </cell>
          <cell r="H72">
            <v>215293037</v>
          </cell>
          <cell r="I72">
            <v>215095229</v>
          </cell>
          <cell r="J72">
            <v>226526263</v>
          </cell>
          <cell r="K72">
            <v>230370373</v>
          </cell>
          <cell r="L72">
            <v>241544714</v>
          </cell>
          <cell r="M72">
            <v>235297130</v>
          </cell>
        </row>
        <row r="88">
          <cell r="B88">
            <v>354149767</v>
          </cell>
          <cell r="C88">
            <v>355009781</v>
          </cell>
          <cell r="D88">
            <v>352615393</v>
          </cell>
          <cell r="E88">
            <v>355986530</v>
          </cell>
          <cell r="F88">
            <v>357682160</v>
          </cell>
          <cell r="G88">
            <v>357561679</v>
          </cell>
          <cell r="H88">
            <v>365400250</v>
          </cell>
          <cell r="I88">
            <v>372548581</v>
          </cell>
          <cell r="J88">
            <v>376362051</v>
          </cell>
          <cell r="K88">
            <v>379403012</v>
          </cell>
          <cell r="L88">
            <v>385878235</v>
          </cell>
          <cell r="M88">
            <v>388295747</v>
          </cell>
        </row>
        <row r="89">
          <cell r="B89">
            <v>27775232</v>
          </cell>
          <cell r="C89">
            <v>29716267</v>
          </cell>
          <cell r="D89">
            <v>29546022</v>
          </cell>
          <cell r="E89">
            <v>26452708</v>
          </cell>
          <cell r="F89">
            <v>28033782</v>
          </cell>
          <cell r="G89">
            <v>28548462</v>
          </cell>
          <cell r="H89">
            <v>27241185</v>
          </cell>
          <cell r="I89">
            <v>28859296</v>
          </cell>
          <cell r="J89">
            <v>28514704</v>
          </cell>
          <cell r="K89">
            <v>30202019</v>
          </cell>
          <cell r="L89">
            <v>29167858</v>
          </cell>
          <cell r="M89">
            <v>25855667</v>
          </cell>
        </row>
        <row r="103">
          <cell r="B103">
            <v>228120</v>
          </cell>
          <cell r="C103">
            <v>128574</v>
          </cell>
          <cell r="D103">
            <v>139367</v>
          </cell>
          <cell r="E103">
            <v>135644</v>
          </cell>
          <cell r="F103">
            <v>110857</v>
          </cell>
          <cell r="G103">
            <v>196287</v>
          </cell>
          <cell r="H103">
            <v>278925</v>
          </cell>
          <cell r="I103">
            <v>329557</v>
          </cell>
          <cell r="J103">
            <v>200514</v>
          </cell>
          <cell r="K103">
            <v>150585</v>
          </cell>
          <cell r="L103">
            <v>71018</v>
          </cell>
          <cell r="M103">
            <v>164394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84624505</v>
          </cell>
          <cell r="C107">
            <v>81332363</v>
          </cell>
          <cell r="D107">
            <v>81740464</v>
          </cell>
          <cell r="E107">
            <v>81086882</v>
          </cell>
          <cell r="F107">
            <v>80787201</v>
          </cell>
          <cell r="G107">
            <v>80328107</v>
          </cell>
          <cell r="H107">
            <v>81405651</v>
          </cell>
          <cell r="I107">
            <v>81697522</v>
          </cell>
          <cell r="J107">
            <v>81485638</v>
          </cell>
          <cell r="K107">
            <v>83317235</v>
          </cell>
          <cell r="L107">
            <v>82006407</v>
          </cell>
          <cell r="M107">
            <v>82199430</v>
          </cell>
        </row>
        <row r="111">
          <cell r="B111">
            <v>2007474</v>
          </cell>
          <cell r="C111">
            <v>2180388</v>
          </cell>
          <cell r="D111">
            <v>4107480</v>
          </cell>
          <cell r="E111">
            <v>2156827</v>
          </cell>
          <cell r="F111">
            <v>2302610</v>
          </cell>
          <cell r="G111">
            <v>2115180</v>
          </cell>
          <cell r="H111">
            <v>2652632</v>
          </cell>
          <cell r="I111">
            <v>2812184</v>
          </cell>
          <cell r="J111">
            <v>3483152</v>
          </cell>
          <cell r="K111">
            <v>2112519</v>
          </cell>
          <cell r="L111">
            <v>2482442</v>
          </cell>
          <cell r="M111">
            <v>3029008</v>
          </cell>
        </row>
        <row r="115">
          <cell r="B115">
            <v>80423180</v>
          </cell>
          <cell r="C115">
            <v>73521855</v>
          </cell>
          <cell r="D115">
            <v>81068156</v>
          </cell>
          <cell r="E115">
            <v>75651948</v>
          </cell>
          <cell r="F115">
            <v>74842802</v>
          </cell>
          <cell r="G115">
            <v>74675231</v>
          </cell>
          <cell r="H115">
            <v>81671639</v>
          </cell>
          <cell r="I115">
            <v>77572389</v>
          </cell>
          <cell r="J115">
            <v>78976370</v>
          </cell>
          <cell r="K115">
            <v>81788190</v>
          </cell>
          <cell r="L115">
            <v>81538762</v>
          </cell>
          <cell r="M115">
            <v>83631111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16tab8&amp;9A"/>
    </sheetNames>
    <sheetDataSet>
      <sheetData sheetId="0">
        <row r="66">
          <cell r="B66">
            <v>7986810</v>
          </cell>
          <cell r="C66">
            <v>7833178</v>
          </cell>
          <cell r="D66">
            <v>9633060</v>
          </cell>
          <cell r="E66">
            <v>8596550</v>
          </cell>
          <cell r="F66">
            <v>10301287</v>
          </cell>
          <cell r="G66">
            <v>9692260</v>
          </cell>
          <cell r="H66">
            <v>8535719</v>
          </cell>
          <cell r="I66">
            <v>9883842</v>
          </cell>
          <cell r="J66">
            <v>9313962</v>
          </cell>
          <cell r="K66">
            <v>9228680</v>
          </cell>
          <cell r="L66">
            <v>9434320</v>
          </cell>
          <cell r="M66">
            <v>11860902</v>
          </cell>
        </row>
        <row r="69">
          <cell r="B69">
            <v>77623782</v>
          </cell>
          <cell r="C69">
            <v>93960854</v>
          </cell>
          <cell r="D69">
            <v>94302530</v>
          </cell>
          <cell r="E69">
            <v>96793469</v>
          </cell>
          <cell r="F69">
            <v>89028417</v>
          </cell>
          <cell r="G69">
            <v>92552403</v>
          </cell>
          <cell r="H69">
            <v>103204725</v>
          </cell>
          <cell r="I69">
            <v>98359041</v>
          </cell>
          <cell r="J69">
            <v>96891655</v>
          </cell>
          <cell r="K69">
            <v>102705970</v>
          </cell>
          <cell r="L69">
            <v>107042840</v>
          </cell>
          <cell r="M69">
            <v>115221875</v>
          </cell>
        </row>
        <row r="72">
          <cell r="B72">
            <v>259387508</v>
          </cell>
          <cell r="C72">
            <v>262412557</v>
          </cell>
          <cell r="D72">
            <v>256822824</v>
          </cell>
          <cell r="E72">
            <v>267253474</v>
          </cell>
          <cell r="F72">
            <v>269915063</v>
          </cell>
          <cell r="G72">
            <v>276963229</v>
          </cell>
          <cell r="H72">
            <v>257341726</v>
          </cell>
          <cell r="I72">
            <v>285109520</v>
          </cell>
          <cell r="J72">
            <v>286666080</v>
          </cell>
          <cell r="K72">
            <v>276426482</v>
          </cell>
          <cell r="L72">
            <v>281508150</v>
          </cell>
          <cell r="M72">
            <v>265168822</v>
          </cell>
        </row>
        <row r="88">
          <cell r="B88">
            <v>389506763</v>
          </cell>
          <cell r="C88">
            <v>391383950</v>
          </cell>
          <cell r="D88">
            <v>392190305</v>
          </cell>
          <cell r="E88">
            <v>396842544</v>
          </cell>
          <cell r="F88">
            <v>432710041</v>
          </cell>
          <cell r="G88">
            <v>441583578</v>
          </cell>
          <cell r="H88">
            <v>448977047</v>
          </cell>
          <cell r="I88">
            <v>454051499</v>
          </cell>
          <cell r="J88">
            <v>459653029</v>
          </cell>
          <cell r="K88">
            <v>464786120</v>
          </cell>
          <cell r="L88">
            <v>468105143</v>
          </cell>
          <cell r="M88">
            <v>471193328</v>
          </cell>
        </row>
        <row r="89">
          <cell r="B89">
            <v>29158065</v>
          </cell>
          <cell r="C89">
            <v>28908289</v>
          </cell>
          <cell r="D89">
            <v>31374349</v>
          </cell>
          <cell r="E89">
            <v>27237119</v>
          </cell>
          <cell r="F89">
            <v>27125110</v>
          </cell>
          <cell r="G89">
            <v>27330600</v>
          </cell>
          <cell r="H89">
            <v>27950418</v>
          </cell>
          <cell r="I89">
            <v>27860807</v>
          </cell>
          <cell r="J89">
            <v>28363293</v>
          </cell>
          <cell r="K89">
            <v>28105210</v>
          </cell>
          <cell r="L89">
            <v>27214441</v>
          </cell>
          <cell r="M89">
            <v>24195125</v>
          </cell>
        </row>
        <row r="103">
          <cell r="B103">
            <v>164810</v>
          </cell>
          <cell r="C103">
            <v>227730</v>
          </cell>
          <cell r="D103">
            <v>80666</v>
          </cell>
          <cell r="E103">
            <v>81117</v>
          </cell>
          <cell r="F103">
            <v>137386</v>
          </cell>
          <cell r="G103">
            <v>235407</v>
          </cell>
          <cell r="H103">
            <v>286299</v>
          </cell>
          <cell r="I103">
            <v>145869</v>
          </cell>
          <cell r="J103">
            <v>98415</v>
          </cell>
          <cell r="K103">
            <v>98932</v>
          </cell>
          <cell r="L103">
            <v>135352</v>
          </cell>
          <cell r="M103">
            <v>136202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81145718</v>
          </cell>
          <cell r="C107">
            <v>72490425</v>
          </cell>
          <cell r="D107">
            <v>70663720</v>
          </cell>
          <cell r="E107">
            <v>71289928</v>
          </cell>
          <cell r="F107">
            <v>73550641</v>
          </cell>
          <cell r="G107">
            <v>71852370</v>
          </cell>
          <cell r="H107">
            <v>72511369</v>
          </cell>
          <cell r="I107">
            <v>74694020</v>
          </cell>
          <cell r="J107">
            <v>74794459</v>
          </cell>
          <cell r="K107">
            <v>74669378</v>
          </cell>
          <cell r="L107">
            <v>74642850</v>
          </cell>
          <cell r="M107">
            <v>73803958</v>
          </cell>
        </row>
        <row r="111">
          <cell r="B111">
            <v>2559163</v>
          </cell>
          <cell r="C111">
            <v>2296823</v>
          </cell>
          <cell r="D111">
            <v>3587700</v>
          </cell>
          <cell r="E111">
            <v>2916861</v>
          </cell>
          <cell r="F111">
            <v>2132739</v>
          </cell>
          <cell r="G111">
            <v>2788705</v>
          </cell>
          <cell r="H111">
            <v>2317873</v>
          </cell>
          <cell r="I111">
            <v>1820641</v>
          </cell>
          <cell r="J111">
            <v>2835240</v>
          </cell>
          <cell r="K111">
            <v>1991523</v>
          </cell>
          <cell r="L111">
            <v>2032974</v>
          </cell>
          <cell r="M111">
            <v>2305323</v>
          </cell>
        </row>
        <row r="115">
          <cell r="B115">
            <v>87329569</v>
          </cell>
          <cell r="C115">
            <v>87296738</v>
          </cell>
          <cell r="D115">
            <v>74545675</v>
          </cell>
          <cell r="E115">
            <v>76268173</v>
          </cell>
          <cell r="F115">
            <v>80133751</v>
          </cell>
          <cell r="G115">
            <v>79186607</v>
          </cell>
          <cell r="H115">
            <v>79813954</v>
          </cell>
          <cell r="I115">
            <v>80377727</v>
          </cell>
          <cell r="J115">
            <v>75979466</v>
          </cell>
          <cell r="K115">
            <v>80386727</v>
          </cell>
          <cell r="L115">
            <v>79486297</v>
          </cell>
          <cell r="M115">
            <v>82918879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17tab8&amp;9A"/>
    </sheetNames>
    <sheetDataSet>
      <sheetData sheetId="0">
        <row r="66">
          <cell r="B66">
            <v>10073510</v>
          </cell>
          <cell r="C66">
            <v>11274169</v>
          </cell>
          <cell r="D66">
            <v>10248171</v>
          </cell>
          <cell r="E66">
            <v>11728307</v>
          </cell>
          <cell r="F66">
            <v>11583548</v>
          </cell>
          <cell r="G66">
            <v>10757879</v>
          </cell>
          <cell r="H66">
            <v>11556083</v>
          </cell>
          <cell r="I66">
            <v>12227271</v>
          </cell>
          <cell r="J66">
            <v>11216194</v>
          </cell>
          <cell r="K66">
            <v>14433748</v>
          </cell>
          <cell r="L66">
            <v>13936953</v>
          </cell>
          <cell r="M66">
            <v>16583670</v>
          </cell>
        </row>
        <row r="69">
          <cell r="B69">
            <v>109138556</v>
          </cell>
          <cell r="C69">
            <v>139509873</v>
          </cell>
          <cell r="D69">
            <v>135459309</v>
          </cell>
          <cell r="E69">
            <v>143902092</v>
          </cell>
          <cell r="F69">
            <v>161585541</v>
          </cell>
          <cell r="G69">
            <v>163387538</v>
          </cell>
          <cell r="H69">
            <v>177981848</v>
          </cell>
          <cell r="I69">
            <v>192076587</v>
          </cell>
          <cell r="J69">
            <v>185815827</v>
          </cell>
          <cell r="K69">
            <v>191720912</v>
          </cell>
          <cell r="L69">
            <v>196951335</v>
          </cell>
          <cell r="M69">
            <v>184045780</v>
          </cell>
        </row>
        <row r="72">
          <cell r="B72">
            <v>273420754</v>
          </cell>
          <cell r="C72">
            <v>311921171</v>
          </cell>
          <cell r="D72">
            <v>301644354</v>
          </cell>
          <cell r="E72">
            <v>307316902</v>
          </cell>
          <cell r="F72">
            <v>319865434</v>
          </cell>
          <cell r="G72">
            <v>315393561</v>
          </cell>
          <cell r="H72">
            <v>322055216</v>
          </cell>
          <cell r="I72">
            <v>318615794</v>
          </cell>
          <cell r="J72">
            <v>324305605</v>
          </cell>
          <cell r="K72">
            <v>308140563</v>
          </cell>
          <cell r="L72">
            <v>322281245</v>
          </cell>
          <cell r="M72">
            <v>300290396</v>
          </cell>
        </row>
        <row r="88">
          <cell r="B88">
            <v>471690422</v>
          </cell>
          <cell r="C88">
            <v>544304496</v>
          </cell>
          <cell r="D88">
            <v>549482213</v>
          </cell>
          <cell r="E88">
            <v>553518546</v>
          </cell>
          <cell r="F88">
            <v>557472364</v>
          </cell>
          <cell r="G88">
            <v>556866024</v>
          </cell>
          <cell r="H88">
            <v>559724525</v>
          </cell>
          <cell r="I88">
            <v>588305024</v>
          </cell>
          <cell r="J88">
            <v>596235464</v>
          </cell>
          <cell r="K88">
            <v>597268230</v>
          </cell>
          <cell r="L88">
            <v>605678495</v>
          </cell>
          <cell r="M88">
            <v>591266041</v>
          </cell>
        </row>
        <row r="89">
          <cell r="B89">
            <v>27364608</v>
          </cell>
          <cell r="C89">
            <v>26255217</v>
          </cell>
          <cell r="D89">
            <v>26001361</v>
          </cell>
          <cell r="E89">
            <v>26202175</v>
          </cell>
          <cell r="F89">
            <v>24991813</v>
          </cell>
          <cell r="G89">
            <v>24556564</v>
          </cell>
          <cell r="H89">
            <v>24284832</v>
          </cell>
          <cell r="I89">
            <v>25319514</v>
          </cell>
          <cell r="J89">
            <v>24213797</v>
          </cell>
          <cell r="K89">
            <v>23154246</v>
          </cell>
          <cell r="L89">
            <v>24360815</v>
          </cell>
          <cell r="M89">
            <v>23636921</v>
          </cell>
        </row>
        <row r="103">
          <cell r="B103">
            <v>316224</v>
          </cell>
          <cell r="C103">
            <v>910015</v>
          </cell>
          <cell r="D103">
            <v>1193790</v>
          </cell>
          <cell r="E103">
            <v>1773855</v>
          </cell>
          <cell r="F103">
            <v>2073223</v>
          </cell>
          <cell r="G103">
            <v>2258129</v>
          </cell>
          <cell r="H103">
            <v>2449759</v>
          </cell>
          <cell r="I103">
            <v>3519568</v>
          </cell>
          <cell r="J103">
            <v>3337670</v>
          </cell>
          <cell r="K103">
            <v>3737181</v>
          </cell>
          <cell r="L103">
            <v>3139670</v>
          </cell>
          <cell r="M103">
            <v>3063741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72816134</v>
          </cell>
          <cell r="C107">
            <v>92544547</v>
          </cell>
          <cell r="D107">
            <v>92563727</v>
          </cell>
          <cell r="E107">
            <v>97562731</v>
          </cell>
          <cell r="F107">
            <v>84938481</v>
          </cell>
          <cell r="G107">
            <v>85180310</v>
          </cell>
          <cell r="H107">
            <v>85185150</v>
          </cell>
          <cell r="I107">
            <v>88689337</v>
          </cell>
          <cell r="J107">
            <v>91087702</v>
          </cell>
          <cell r="K107">
            <v>94690900</v>
          </cell>
          <cell r="L107">
            <v>96788749</v>
          </cell>
          <cell r="M107">
            <v>100141882</v>
          </cell>
        </row>
        <row r="111">
          <cell r="B111">
            <v>2101967</v>
          </cell>
          <cell r="C111">
            <v>2577036</v>
          </cell>
          <cell r="D111">
            <v>3485710</v>
          </cell>
          <cell r="E111">
            <v>1933750</v>
          </cell>
          <cell r="F111">
            <v>1684032</v>
          </cell>
          <cell r="G111">
            <v>2520767</v>
          </cell>
          <cell r="H111">
            <v>2614897</v>
          </cell>
          <cell r="I111">
            <v>1513495</v>
          </cell>
          <cell r="J111">
            <v>2791559</v>
          </cell>
          <cell r="K111">
            <v>1600322</v>
          </cell>
          <cell r="L111">
            <v>1317910</v>
          </cell>
          <cell r="M111">
            <v>2524554</v>
          </cell>
        </row>
        <row r="115">
          <cell r="B115">
            <v>83618071</v>
          </cell>
          <cell r="C115">
            <v>99017683</v>
          </cell>
          <cell r="D115">
            <v>112670408</v>
          </cell>
          <cell r="E115">
            <v>118592227</v>
          </cell>
          <cell r="F115">
            <v>113216032</v>
          </cell>
          <cell r="G115">
            <v>115794263</v>
          </cell>
          <cell r="H115">
            <v>114784576</v>
          </cell>
          <cell r="I115">
            <v>123171014</v>
          </cell>
          <cell r="J115">
            <v>118524184</v>
          </cell>
          <cell r="K115">
            <v>130807470</v>
          </cell>
          <cell r="L115">
            <v>139359063</v>
          </cell>
          <cell r="M115">
            <v>129596548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6tab8&amp;9A"/>
      <sheetName val="200tab8&amp;9A"/>
      <sheetName val="2007tab8&amp;9A"/>
    </sheetNames>
    <sheetDataSet>
      <sheetData sheetId="0">
        <row r="66">
          <cell r="AB66">
            <v>4090672</v>
          </cell>
          <cell r="AC66">
            <v>4368550</v>
          </cell>
          <cell r="AD66">
            <v>3519559</v>
          </cell>
          <cell r="AE66">
            <v>3589974</v>
          </cell>
          <cell r="AF66">
            <v>4458074</v>
          </cell>
          <cell r="AG66">
            <v>3254274</v>
          </cell>
          <cell r="AH66">
            <v>3706355</v>
          </cell>
          <cell r="AI66">
            <v>5117552</v>
          </cell>
          <cell r="AJ66">
            <v>3696373</v>
          </cell>
          <cell r="AK66">
            <v>4396796</v>
          </cell>
          <cell r="AL66">
            <v>4772996</v>
          </cell>
          <cell r="AM66">
            <v>6536475</v>
          </cell>
        </row>
        <row r="69">
          <cell r="AB69">
            <v>63718025</v>
          </cell>
          <cell r="AC69">
            <v>59900912</v>
          </cell>
          <cell r="AD69">
            <v>66793037</v>
          </cell>
          <cell r="AE69">
            <v>71081736</v>
          </cell>
          <cell r="AF69">
            <v>73090817</v>
          </cell>
          <cell r="AG69">
            <v>70857091</v>
          </cell>
          <cell r="AH69">
            <v>70417635</v>
          </cell>
          <cell r="AI69">
            <v>70443864</v>
          </cell>
          <cell r="AJ69">
            <v>75384047</v>
          </cell>
          <cell r="AK69">
            <v>72416081</v>
          </cell>
          <cell r="AL69">
            <v>68162012</v>
          </cell>
          <cell r="AM69">
            <v>72120857</v>
          </cell>
        </row>
        <row r="72">
          <cell r="AB72">
            <v>76672672</v>
          </cell>
          <cell r="AC72">
            <v>81452428</v>
          </cell>
          <cell r="AD72">
            <v>83846402</v>
          </cell>
          <cell r="AE72">
            <v>81179535</v>
          </cell>
          <cell r="AF72">
            <v>83793180</v>
          </cell>
          <cell r="AG72">
            <v>90768457</v>
          </cell>
          <cell r="AH72">
            <v>89666799</v>
          </cell>
          <cell r="AI72">
            <v>94016601</v>
          </cell>
          <cell r="AJ72">
            <v>90298106</v>
          </cell>
          <cell r="AK72">
            <v>99551875</v>
          </cell>
          <cell r="AL72">
            <v>103110344</v>
          </cell>
          <cell r="AM72">
            <v>96277091</v>
          </cell>
        </row>
        <row r="88">
          <cell r="AB88">
            <v>101436246</v>
          </cell>
          <cell r="AC88">
            <v>100336712</v>
          </cell>
          <cell r="AD88">
            <v>102911393</v>
          </cell>
          <cell r="AE88">
            <v>103791508</v>
          </cell>
          <cell r="AF88">
            <v>105012708</v>
          </cell>
          <cell r="AG88">
            <v>109273471</v>
          </cell>
          <cell r="AH88">
            <v>110321377</v>
          </cell>
          <cell r="AI88">
            <v>110539519</v>
          </cell>
          <cell r="AJ88">
            <v>114369386</v>
          </cell>
          <cell r="AK88">
            <v>115734455</v>
          </cell>
          <cell r="AL88">
            <v>119621507</v>
          </cell>
          <cell r="AM88">
            <v>125512188</v>
          </cell>
        </row>
        <row r="89">
          <cell r="AB89">
            <v>30039757</v>
          </cell>
          <cell r="AC89">
            <v>30176627</v>
          </cell>
          <cell r="AD89">
            <v>29052183</v>
          </cell>
          <cell r="AE89">
            <v>29338984</v>
          </cell>
          <cell r="AF89">
            <v>30095315</v>
          </cell>
          <cell r="AG89">
            <v>30991795</v>
          </cell>
          <cell r="AH89">
            <v>30235359</v>
          </cell>
          <cell r="AI89">
            <v>30729816</v>
          </cell>
          <cell r="AJ89">
            <v>29030829</v>
          </cell>
          <cell r="AK89">
            <v>27165846</v>
          </cell>
          <cell r="AL89">
            <v>28327414</v>
          </cell>
          <cell r="AM89">
            <v>27936979</v>
          </cell>
        </row>
        <row r="103">
          <cell r="AB103">
            <v>1150418</v>
          </cell>
          <cell r="AC103">
            <v>1052956</v>
          </cell>
          <cell r="AD103">
            <v>1149294</v>
          </cell>
          <cell r="AE103">
            <v>1100668</v>
          </cell>
          <cell r="AF103">
            <v>1117982</v>
          </cell>
          <cell r="AG103">
            <v>1340198</v>
          </cell>
          <cell r="AH103">
            <v>1400190</v>
          </cell>
          <cell r="AI103">
            <v>1738850</v>
          </cell>
          <cell r="AJ103">
            <v>1560216</v>
          </cell>
          <cell r="AK103">
            <v>1541899</v>
          </cell>
          <cell r="AL103">
            <v>1352718</v>
          </cell>
          <cell r="AM103">
            <v>1246098</v>
          </cell>
        </row>
        <row r="105">
          <cell r="AB105">
            <v>41946227</v>
          </cell>
          <cell r="AC105">
            <v>41708971</v>
          </cell>
          <cell r="AD105">
            <v>40634270</v>
          </cell>
          <cell r="AE105">
            <v>40440255</v>
          </cell>
          <cell r="AF105">
            <v>35762745</v>
          </cell>
          <cell r="AG105">
            <v>37174884</v>
          </cell>
          <cell r="AH105">
            <v>36411797</v>
          </cell>
          <cell r="AI105">
            <v>36303644</v>
          </cell>
          <cell r="AJ105">
            <v>35684192</v>
          </cell>
          <cell r="AK105">
            <v>34080589</v>
          </cell>
          <cell r="AL105">
            <v>33413080</v>
          </cell>
          <cell r="AM105">
            <v>33196407</v>
          </cell>
        </row>
        <row r="107">
          <cell r="AB107">
            <v>14721210</v>
          </cell>
          <cell r="AC107">
            <v>14634879</v>
          </cell>
          <cell r="AD107">
            <v>14361039</v>
          </cell>
          <cell r="AE107">
            <v>14685535</v>
          </cell>
          <cell r="AF107">
            <v>14741990</v>
          </cell>
          <cell r="AG107">
            <v>15884441</v>
          </cell>
          <cell r="AH107">
            <v>16485771</v>
          </cell>
          <cell r="AI107">
            <v>18496130</v>
          </cell>
          <cell r="AJ107">
            <v>18739988</v>
          </cell>
          <cell r="AK107">
            <v>21105365</v>
          </cell>
          <cell r="AL107">
            <v>23765188</v>
          </cell>
          <cell r="AM107">
            <v>23748652</v>
          </cell>
        </row>
        <row r="111">
          <cell r="AB111">
            <v>2989935</v>
          </cell>
          <cell r="AC111">
            <v>4357463</v>
          </cell>
          <cell r="AD111">
            <v>7331117</v>
          </cell>
          <cell r="AE111">
            <v>3669549</v>
          </cell>
          <cell r="AF111">
            <v>2808876</v>
          </cell>
          <cell r="AG111">
            <v>5249672</v>
          </cell>
          <cell r="AH111">
            <v>2823920</v>
          </cell>
          <cell r="AI111">
            <v>2752865</v>
          </cell>
          <cell r="AJ111">
            <v>4292186</v>
          </cell>
          <cell r="AK111">
            <v>3070354</v>
          </cell>
          <cell r="AL111">
            <v>2387868</v>
          </cell>
          <cell r="AM111">
            <v>4133518</v>
          </cell>
        </row>
        <row r="115">
          <cell r="AB115">
            <v>35530199</v>
          </cell>
          <cell r="AC115">
            <v>38194610</v>
          </cell>
          <cell r="AD115">
            <v>36161194</v>
          </cell>
          <cell r="AE115">
            <v>36282750</v>
          </cell>
          <cell r="AF115">
            <v>36669190</v>
          </cell>
          <cell r="AG115">
            <v>35085109</v>
          </cell>
          <cell r="AH115">
            <v>39422630</v>
          </cell>
          <cell r="AI115">
            <v>37277414</v>
          </cell>
          <cell r="AJ115">
            <v>38348100</v>
          </cell>
          <cell r="AK115">
            <v>39394172</v>
          </cell>
          <cell r="AL115">
            <v>39753359</v>
          </cell>
          <cell r="AM115">
            <v>39260938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018tab8&amp;9A"/>
    </sheetNames>
    <sheetDataSet>
      <sheetData sheetId="0">
        <row r="66">
          <cell r="B66">
            <v>13113133</v>
          </cell>
          <cell r="C66">
            <v>13308079</v>
          </cell>
          <cell r="D66">
            <v>13450869</v>
          </cell>
          <cell r="E66">
            <v>14918715</v>
          </cell>
          <cell r="F66">
            <v>14762865</v>
          </cell>
          <cell r="G66">
            <v>13454238</v>
          </cell>
          <cell r="H66">
            <v>15610921</v>
          </cell>
          <cell r="I66">
            <v>16107429</v>
          </cell>
          <cell r="J66">
            <v>14993493</v>
          </cell>
          <cell r="K66">
            <v>16362167</v>
          </cell>
          <cell r="L66">
            <v>16158036</v>
          </cell>
          <cell r="M66">
            <v>26099625</v>
          </cell>
        </row>
        <row r="69">
          <cell r="B69">
            <v>202455254</v>
          </cell>
          <cell r="C69">
            <v>214159693</v>
          </cell>
          <cell r="D69">
            <v>189834633</v>
          </cell>
          <cell r="E69">
            <v>197092755</v>
          </cell>
          <cell r="F69">
            <v>203293887</v>
          </cell>
          <cell r="G69">
            <v>201555373</v>
          </cell>
          <cell r="H69">
            <v>244283918</v>
          </cell>
          <cell r="I69">
            <v>227527014</v>
          </cell>
          <cell r="J69">
            <v>214456457</v>
          </cell>
          <cell r="K69">
            <v>209330125</v>
          </cell>
          <cell r="L69">
            <v>211019376</v>
          </cell>
          <cell r="M69">
            <v>190725697</v>
          </cell>
        </row>
        <row r="72">
          <cell r="B72">
            <v>315304672</v>
          </cell>
          <cell r="C72">
            <v>334151856</v>
          </cell>
          <cell r="D72">
            <v>331732852</v>
          </cell>
          <cell r="E72">
            <v>318509887</v>
          </cell>
          <cell r="F72">
            <v>318519008</v>
          </cell>
          <cell r="G72">
            <v>320298356</v>
          </cell>
          <cell r="H72">
            <v>334104558</v>
          </cell>
          <cell r="I72">
            <v>352691348</v>
          </cell>
          <cell r="J72">
            <v>343626288</v>
          </cell>
          <cell r="K72">
            <v>323571488</v>
          </cell>
          <cell r="L72">
            <v>317066048</v>
          </cell>
          <cell r="M72">
            <v>298859977</v>
          </cell>
        </row>
        <row r="88">
          <cell r="B88">
            <v>592703580</v>
          </cell>
          <cell r="C88">
            <v>597577695</v>
          </cell>
          <cell r="D88">
            <v>611118937</v>
          </cell>
          <cell r="E88">
            <v>619133455</v>
          </cell>
          <cell r="F88">
            <v>630300359</v>
          </cell>
          <cell r="G88">
            <v>643114225</v>
          </cell>
          <cell r="H88">
            <v>652410627</v>
          </cell>
          <cell r="I88">
            <v>661306782</v>
          </cell>
          <cell r="J88">
            <v>671759867</v>
          </cell>
          <cell r="K88">
            <v>673828435</v>
          </cell>
          <cell r="L88">
            <v>687867070</v>
          </cell>
          <cell r="M88">
            <v>696702672</v>
          </cell>
        </row>
        <row r="89">
          <cell r="B89">
            <v>23082333</v>
          </cell>
          <cell r="C89">
            <v>23580515</v>
          </cell>
          <cell r="D89">
            <v>23452661</v>
          </cell>
          <cell r="E89">
            <v>21684172</v>
          </cell>
          <cell r="F89">
            <v>23184838</v>
          </cell>
          <cell r="G89">
            <v>23526472</v>
          </cell>
          <cell r="H89">
            <v>23020506</v>
          </cell>
          <cell r="I89">
            <v>22922351</v>
          </cell>
          <cell r="J89">
            <v>21846173</v>
          </cell>
          <cell r="K89">
            <v>20666948</v>
          </cell>
          <cell r="L89">
            <v>18760812</v>
          </cell>
          <cell r="M89">
            <v>20132326</v>
          </cell>
        </row>
        <row r="103">
          <cell r="B103">
            <v>2757029</v>
          </cell>
          <cell r="C103">
            <v>2723307</v>
          </cell>
          <cell r="D103">
            <v>2858085</v>
          </cell>
          <cell r="E103">
            <v>2639866</v>
          </cell>
          <cell r="F103">
            <v>3000104</v>
          </cell>
          <cell r="G103">
            <v>3698805</v>
          </cell>
          <cell r="H103">
            <v>3409145</v>
          </cell>
          <cell r="I103">
            <v>4380862</v>
          </cell>
          <cell r="J103">
            <v>3920198</v>
          </cell>
          <cell r="K103">
            <v>4502322</v>
          </cell>
          <cell r="L103">
            <v>4523750</v>
          </cell>
          <cell r="M103">
            <v>4950641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102131744</v>
          </cell>
          <cell r="C107">
            <v>98704634</v>
          </cell>
          <cell r="D107">
            <v>104686820</v>
          </cell>
          <cell r="E107">
            <v>107786935</v>
          </cell>
          <cell r="F107">
            <v>110562088</v>
          </cell>
          <cell r="G107">
            <v>114361803</v>
          </cell>
          <cell r="H107">
            <v>91842392</v>
          </cell>
          <cell r="I107">
            <v>94107324</v>
          </cell>
          <cell r="J107">
            <v>91893832</v>
          </cell>
          <cell r="K107">
            <v>89560494</v>
          </cell>
          <cell r="L107">
            <v>90999860</v>
          </cell>
          <cell r="M107">
            <v>92633972</v>
          </cell>
        </row>
        <row r="111">
          <cell r="B111">
            <v>2430276</v>
          </cell>
          <cell r="C111">
            <v>1892869</v>
          </cell>
          <cell r="D111">
            <v>3571237</v>
          </cell>
          <cell r="E111">
            <v>2423996</v>
          </cell>
          <cell r="F111">
            <v>1477108</v>
          </cell>
          <cell r="G111">
            <v>4919407</v>
          </cell>
          <cell r="H111">
            <v>2533632</v>
          </cell>
          <cell r="I111">
            <v>2982614</v>
          </cell>
          <cell r="J111">
            <v>5153874</v>
          </cell>
          <cell r="K111">
            <v>1945217</v>
          </cell>
          <cell r="L111">
            <v>2063620</v>
          </cell>
          <cell r="M111">
            <v>7732189</v>
          </cell>
        </row>
        <row r="115">
          <cell r="B115">
            <v>127357186</v>
          </cell>
          <cell r="C115">
            <v>129921550</v>
          </cell>
          <cell r="D115">
            <v>128402172</v>
          </cell>
          <cell r="E115">
            <v>134816655</v>
          </cell>
          <cell r="F115">
            <v>133191923</v>
          </cell>
          <cell r="G115">
            <v>137463404</v>
          </cell>
          <cell r="H115">
            <v>136334921</v>
          </cell>
          <cell r="I115">
            <v>140308499</v>
          </cell>
          <cell r="J115">
            <v>144299202</v>
          </cell>
          <cell r="K115">
            <v>128816834</v>
          </cell>
          <cell r="L115">
            <v>130195079</v>
          </cell>
          <cell r="M115">
            <v>151234979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19tab8&amp;9A"/>
    </sheetNames>
    <sheetDataSet>
      <sheetData sheetId="0">
        <row r="66">
          <cell r="B66">
            <v>18735688</v>
          </cell>
          <cell r="C66">
            <v>18030631</v>
          </cell>
          <cell r="D66">
            <v>17008255</v>
          </cell>
          <cell r="E66">
            <v>19219022</v>
          </cell>
          <cell r="F66">
            <v>18232416</v>
          </cell>
          <cell r="G66">
            <v>18421675</v>
          </cell>
          <cell r="H66">
            <v>20359372</v>
          </cell>
          <cell r="I66">
            <v>19666849</v>
          </cell>
          <cell r="J66">
            <v>22619264</v>
          </cell>
          <cell r="K66">
            <v>21329397</v>
          </cell>
          <cell r="L66">
            <v>20661876</v>
          </cell>
          <cell r="M66">
            <v>28200201</v>
          </cell>
        </row>
        <row r="69">
          <cell r="B69">
            <v>217379174</v>
          </cell>
          <cell r="C69">
            <v>216306311</v>
          </cell>
          <cell r="D69">
            <v>210336695</v>
          </cell>
          <cell r="E69">
            <v>202363791</v>
          </cell>
          <cell r="F69">
            <v>215110337</v>
          </cell>
          <cell r="G69">
            <v>197334359</v>
          </cell>
          <cell r="H69">
            <v>205532261</v>
          </cell>
          <cell r="I69">
            <v>222058896</v>
          </cell>
          <cell r="J69">
            <v>203856802</v>
          </cell>
          <cell r="K69">
            <v>208568580</v>
          </cell>
          <cell r="L69">
            <v>189718017</v>
          </cell>
          <cell r="M69">
            <v>189520192</v>
          </cell>
        </row>
        <row r="72">
          <cell r="B72">
            <v>346945003</v>
          </cell>
          <cell r="C72">
            <v>337894334</v>
          </cell>
          <cell r="D72">
            <v>316230684</v>
          </cell>
          <cell r="E72">
            <v>352100681</v>
          </cell>
          <cell r="F72">
            <v>352110257</v>
          </cell>
          <cell r="G72">
            <v>330082188</v>
          </cell>
          <cell r="H72">
            <v>336393880</v>
          </cell>
          <cell r="I72">
            <v>347311403</v>
          </cell>
          <cell r="J72">
            <v>345320516</v>
          </cell>
          <cell r="K72">
            <v>344892683</v>
          </cell>
          <cell r="L72">
            <v>327419130</v>
          </cell>
          <cell r="M72">
            <v>318004172</v>
          </cell>
        </row>
        <row r="88">
          <cell r="B88">
            <v>717457831</v>
          </cell>
          <cell r="C88">
            <v>716259416</v>
          </cell>
          <cell r="D88">
            <v>725739625</v>
          </cell>
          <cell r="E88">
            <v>744893457</v>
          </cell>
          <cell r="F88">
            <v>754473168</v>
          </cell>
          <cell r="G88">
            <v>760109929</v>
          </cell>
          <cell r="H88">
            <v>774723655</v>
          </cell>
          <cell r="I88">
            <v>788455403</v>
          </cell>
          <cell r="J88">
            <v>794308018</v>
          </cell>
          <cell r="K88">
            <v>807841865</v>
          </cell>
          <cell r="L88">
            <v>812719579</v>
          </cell>
          <cell r="M88">
            <v>829341410</v>
          </cell>
        </row>
        <row r="89">
          <cell r="B89">
            <v>19734794</v>
          </cell>
          <cell r="C89">
            <v>19619511</v>
          </cell>
          <cell r="D89">
            <v>17504130</v>
          </cell>
          <cell r="E89">
            <v>17263451</v>
          </cell>
          <cell r="F89">
            <v>18755143</v>
          </cell>
          <cell r="G89">
            <v>17329042</v>
          </cell>
          <cell r="H89">
            <v>16715969</v>
          </cell>
          <cell r="I89">
            <v>19146226</v>
          </cell>
          <cell r="J89">
            <v>17259137</v>
          </cell>
          <cell r="K89">
            <v>18821952</v>
          </cell>
          <cell r="L89">
            <v>17968616</v>
          </cell>
          <cell r="M89">
            <v>13312555</v>
          </cell>
        </row>
        <row r="103">
          <cell r="B103">
            <v>6693566</v>
          </cell>
          <cell r="C103">
            <v>7112490</v>
          </cell>
          <cell r="D103">
            <v>7788665</v>
          </cell>
          <cell r="E103">
            <v>8147108</v>
          </cell>
          <cell r="F103">
            <v>8934098</v>
          </cell>
          <cell r="G103">
            <v>9148463</v>
          </cell>
          <cell r="H103">
            <v>8776818</v>
          </cell>
          <cell r="I103">
            <v>8943791</v>
          </cell>
          <cell r="J103">
            <v>7944131</v>
          </cell>
          <cell r="K103">
            <v>8698801</v>
          </cell>
          <cell r="L103">
            <v>8639183</v>
          </cell>
          <cell r="M103">
            <v>8791314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102023282</v>
          </cell>
          <cell r="C107">
            <v>102868926</v>
          </cell>
          <cell r="D107">
            <v>101341937</v>
          </cell>
          <cell r="E107">
            <v>101184719</v>
          </cell>
          <cell r="F107">
            <v>100620615</v>
          </cell>
          <cell r="G107">
            <v>101511733</v>
          </cell>
          <cell r="H107">
            <v>93344528</v>
          </cell>
          <cell r="I107">
            <v>93269303</v>
          </cell>
          <cell r="J107">
            <v>97553552</v>
          </cell>
          <cell r="K107">
            <v>98493234</v>
          </cell>
          <cell r="L107">
            <v>100080179</v>
          </cell>
          <cell r="M107">
            <v>102201294</v>
          </cell>
        </row>
        <row r="111">
          <cell r="B111">
            <v>1367975</v>
          </cell>
          <cell r="C111">
            <v>1493892</v>
          </cell>
          <cell r="D111">
            <v>3204161</v>
          </cell>
          <cell r="E111">
            <v>2548858</v>
          </cell>
          <cell r="F111">
            <v>1903626</v>
          </cell>
          <cell r="G111">
            <v>4288052</v>
          </cell>
          <cell r="H111">
            <v>2458864</v>
          </cell>
          <cell r="I111">
            <v>2472595</v>
          </cell>
          <cell r="J111">
            <v>6478835</v>
          </cell>
          <cell r="K111">
            <v>3572052</v>
          </cell>
          <cell r="L111">
            <v>11282695</v>
          </cell>
          <cell r="M111">
            <v>3721609</v>
          </cell>
        </row>
        <row r="115">
          <cell r="B115">
            <v>138999386</v>
          </cell>
          <cell r="C115">
            <v>138056165</v>
          </cell>
          <cell r="D115">
            <v>143057970</v>
          </cell>
          <cell r="E115">
            <v>143759952</v>
          </cell>
          <cell r="F115">
            <v>143161933</v>
          </cell>
          <cell r="G115">
            <v>155231483</v>
          </cell>
          <cell r="H115">
            <v>148171104</v>
          </cell>
          <cell r="I115">
            <v>143900891</v>
          </cell>
          <cell r="J115">
            <v>142180167</v>
          </cell>
          <cell r="K115">
            <v>145892945</v>
          </cell>
          <cell r="L115">
            <v>151582924</v>
          </cell>
          <cell r="M115">
            <v>153232639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20tab8&amp;9A"/>
    </sheetNames>
    <sheetDataSet>
      <sheetData sheetId="0">
        <row r="66">
          <cell r="B66">
            <v>19578396</v>
          </cell>
        </row>
        <row r="69">
          <cell r="B69">
            <v>199177849</v>
          </cell>
        </row>
        <row r="72">
          <cell r="B72">
            <v>340882260</v>
          </cell>
        </row>
        <row r="88">
          <cell r="B88">
            <v>843783710</v>
          </cell>
        </row>
        <row r="89">
          <cell r="B89">
            <v>18048574</v>
          </cell>
        </row>
        <row r="103">
          <cell r="B103">
            <v>8424622</v>
          </cell>
        </row>
        <row r="105">
          <cell r="B105">
            <v>0</v>
          </cell>
        </row>
        <row r="107">
          <cell r="B107">
            <v>101753185</v>
          </cell>
        </row>
        <row r="111">
          <cell r="B111">
            <v>3408738</v>
          </cell>
        </row>
        <row r="115">
          <cell r="B115">
            <v>151270430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21tab8&amp;9A"/>
    </sheetNames>
    <sheetDataSet>
      <sheetData sheetId="0">
        <row r="66">
          <cell r="E66">
            <v>34244850</v>
          </cell>
          <cell r="F66">
            <v>30705145</v>
          </cell>
          <cell r="G66">
            <v>31727828</v>
          </cell>
          <cell r="H66">
            <v>31259269</v>
          </cell>
          <cell r="I66">
            <v>35192364</v>
          </cell>
          <cell r="J66">
            <v>39460894</v>
          </cell>
          <cell r="K66">
            <v>36189180</v>
          </cell>
          <cell r="L66">
            <v>38878229</v>
          </cell>
          <cell r="M66">
            <v>45349187</v>
          </cell>
        </row>
        <row r="69">
          <cell r="E69">
            <v>275613542</v>
          </cell>
          <cell r="F69">
            <v>296965984</v>
          </cell>
          <cell r="G69">
            <v>281297660</v>
          </cell>
          <cell r="H69">
            <v>289384893</v>
          </cell>
          <cell r="I69">
            <v>287136881</v>
          </cell>
          <cell r="J69">
            <v>296913038</v>
          </cell>
          <cell r="K69">
            <v>286314277</v>
          </cell>
          <cell r="L69">
            <v>277988362</v>
          </cell>
          <cell r="M69">
            <v>280525849</v>
          </cell>
        </row>
        <row r="72">
          <cell r="E72">
            <v>421257660</v>
          </cell>
          <cell r="F72">
            <v>399363904</v>
          </cell>
          <cell r="G72">
            <v>409353970</v>
          </cell>
          <cell r="H72">
            <v>447496340</v>
          </cell>
          <cell r="I72">
            <v>454728539</v>
          </cell>
          <cell r="J72">
            <v>424309713</v>
          </cell>
          <cell r="K72">
            <v>473453867</v>
          </cell>
          <cell r="L72">
            <v>462172714</v>
          </cell>
          <cell r="M72">
            <v>472213359</v>
          </cell>
        </row>
        <row r="88">
          <cell r="E88">
            <v>949178669</v>
          </cell>
          <cell r="F88">
            <v>951495071</v>
          </cell>
          <cell r="G88">
            <v>959973644</v>
          </cell>
          <cell r="H88">
            <v>976869136</v>
          </cell>
          <cell r="I88">
            <v>973407364</v>
          </cell>
          <cell r="J88">
            <v>971372209</v>
          </cell>
          <cell r="K88">
            <v>986385375</v>
          </cell>
          <cell r="L88">
            <v>992048665</v>
          </cell>
          <cell r="M88">
            <v>998927212</v>
          </cell>
        </row>
        <row r="89">
          <cell r="E89">
            <v>14715292</v>
          </cell>
          <cell r="F89">
            <v>14502293</v>
          </cell>
          <cell r="G89">
            <v>14183806</v>
          </cell>
          <cell r="H89">
            <v>15501219</v>
          </cell>
          <cell r="I89">
            <v>10338047</v>
          </cell>
          <cell r="J89">
            <v>14286294</v>
          </cell>
          <cell r="K89">
            <v>15300136</v>
          </cell>
          <cell r="L89">
            <v>15119015</v>
          </cell>
          <cell r="M89">
            <v>7312185</v>
          </cell>
        </row>
        <row r="103">
          <cell r="E103">
            <v>6714332</v>
          </cell>
          <cell r="F103">
            <v>7203040</v>
          </cell>
          <cell r="G103">
            <v>7388075</v>
          </cell>
          <cell r="H103">
            <v>7666485</v>
          </cell>
          <cell r="I103">
            <v>8315943</v>
          </cell>
          <cell r="J103">
            <v>7975933</v>
          </cell>
          <cell r="K103">
            <v>6962248</v>
          </cell>
          <cell r="L103">
            <v>6141337</v>
          </cell>
          <cell r="M103">
            <v>6438073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E107">
            <v>104259973</v>
          </cell>
          <cell r="F107">
            <v>98130261</v>
          </cell>
          <cell r="G107">
            <v>98042497</v>
          </cell>
          <cell r="H107">
            <v>99027453</v>
          </cell>
          <cell r="I107">
            <v>99662610</v>
          </cell>
          <cell r="J107">
            <v>99470171</v>
          </cell>
          <cell r="K107">
            <v>100237385</v>
          </cell>
          <cell r="L107">
            <v>101123379</v>
          </cell>
          <cell r="M107">
            <v>101233060</v>
          </cell>
        </row>
        <row r="111">
          <cell r="E111">
            <v>2670242</v>
          </cell>
          <cell r="F111">
            <v>1736685</v>
          </cell>
          <cell r="G111">
            <v>1318828</v>
          </cell>
          <cell r="H111">
            <v>3865708</v>
          </cell>
          <cell r="I111">
            <v>865668</v>
          </cell>
          <cell r="J111">
            <v>1751461</v>
          </cell>
          <cell r="K111">
            <v>2281913</v>
          </cell>
          <cell r="L111">
            <v>3035011</v>
          </cell>
          <cell r="M111">
            <v>2048162</v>
          </cell>
        </row>
        <row r="115">
          <cell r="E115">
            <v>178263744</v>
          </cell>
          <cell r="F115">
            <v>175232997</v>
          </cell>
          <cell r="G115">
            <v>181908381</v>
          </cell>
          <cell r="H115">
            <v>178471306</v>
          </cell>
          <cell r="I115">
            <v>179776215</v>
          </cell>
          <cell r="J115">
            <v>180575955</v>
          </cell>
          <cell r="K115">
            <v>178778770</v>
          </cell>
          <cell r="L115">
            <v>197176848</v>
          </cell>
          <cell r="M115">
            <v>194683029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22tab8&amp;9A"/>
    </sheetNames>
    <sheetDataSet>
      <sheetData sheetId="0">
        <row r="66">
          <cell r="B66">
            <v>39371612</v>
          </cell>
          <cell r="C66">
            <v>34939669</v>
          </cell>
          <cell r="D66">
            <v>39425585</v>
          </cell>
          <cell r="E66">
            <v>33337384</v>
          </cell>
          <cell r="F66">
            <v>36503336</v>
          </cell>
          <cell r="G66">
            <v>38452388</v>
          </cell>
          <cell r="H66">
            <v>34272876</v>
          </cell>
          <cell r="I66">
            <v>35606172</v>
          </cell>
          <cell r="J66">
            <v>36634493</v>
          </cell>
          <cell r="K66">
            <v>32989795</v>
          </cell>
          <cell r="L66">
            <v>37652251</v>
          </cell>
        </row>
        <row r="69">
          <cell r="B69">
            <v>273664190</v>
          </cell>
          <cell r="C69">
            <v>273365409</v>
          </cell>
          <cell r="D69">
            <v>252364566</v>
          </cell>
          <cell r="E69">
            <v>269276915</v>
          </cell>
          <cell r="F69">
            <v>265239122</v>
          </cell>
          <cell r="G69">
            <v>255847616</v>
          </cell>
          <cell r="H69">
            <v>238204003</v>
          </cell>
          <cell r="I69">
            <v>235134757</v>
          </cell>
          <cell r="J69">
            <v>238325432</v>
          </cell>
          <cell r="K69">
            <v>242859378</v>
          </cell>
          <cell r="L69">
            <v>239534355</v>
          </cell>
        </row>
        <row r="72">
          <cell r="B72">
            <v>508382821</v>
          </cell>
          <cell r="C72">
            <v>502574334</v>
          </cell>
          <cell r="D72">
            <v>499307962</v>
          </cell>
          <cell r="E72">
            <v>496154968</v>
          </cell>
          <cell r="F72">
            <v>507160332</v>
          </cell>
          <cell r="G72">
            <v>469124389</v>
          </cell>
          <cell r="H72">
            <v>489524862</v>
          </cell>
          <cell r="I72">
            <v>536054818</v>
          </cell>
          <cell r="J72">
            <v>521980521</v>
          </cell>
          <cell r="K72">
            <v>522793319</v>
          </cell>
          <cell r="L72">
            <v>543036845</v>
          </cell>
        </row>
        <row r="88">
          <cell r="B88">
            <v>1000913584</v>
          </cell>
          <cell r="C88">
            <v>1011946442</v>
          </cell>
          <cell r="D88">
            <v>1028340327</v>
          </cell>
          <cell r="E88">
            <v>1031548147</v>
          </cell>
          <cell r="F88">
            <v>1041875449</v>
          </cell>
          <cell r="G88">
            <v>1050840796</v>
          </cell>
          <cell r="H88">
            <v>1064616364</v>
          </cell>
          <cell r="I88">
            <v>1069780062</v>
          </cell>
          <cell r="J88">
            <v>1093295185</v>
          </cell>
          <cell r="K88">
            <v>1109030962</v>
          </cell>
          <cell r="L88">
            <v>1118849364</v>
          </cell>
        </row>
        <row r="89">
          <cell r="B89">
            <v>7126319</v>
          </cell>
          <cell r="C89">
            <v>6909856</v>
          </cell>
          <cell r="D89">
            <v>6836837</v>
          </cell>
          <cell r="E89">
            <v>6836672</v>
          </cell>
          <cell r="F89">
            <v>6790047</v>
          </cell>
          <cell r="G89">
            <v>2262608</v>
          </cell>
          <cell r="H89">
            <v>7670797</v>
          </cell>
          <cell r="I89">
            <v>7444033</v>
          </cell>
          <cell r="J89">
            <v>3123740</v>
          </cell>
          <cell r="K89">
            <v>7386015</v>
          </cell>
          <cell r="L89">
            <v>7406512</v>
          </cell>
        </row>
        <row r="103">
          <cell r="B103">
            <v>6593801</v>
          </cell>
          <cell r="C103">
            <v>5418590</v>
          </cell>
          <cell r="D103">
            <v>5402006</v>
          </cell>
          <cell r="E103">
            <v>4889586</v>
          </cell>
          <cell r="F103">
            <v>4580355</v>
          </cell>
          <cell r="G103">
            <v>4636043</v>
          </cell>
          <cell r="H103">
            <v>5043060</v>
          </cell>
          <cell r="I103">
            <v>4339526</v>
          </cell>
          <cell r="J103">
            <v>3930993</v>
          </cell>
          <cell r="K103">
            <v>2974955</v>
          </cell>
          <cell r="L103">
            <v>2436581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7">
          <cell r="B107">
            <v>100250554</v>
          </cell>
          <cell r="C107">
            <v>97604927</v>
          </cell>
          <cell r="D107">
            <v>97237210</v>
          </cell>
          <cell r="E107">
            <v>98673666</v>
          </cell>
          <cell r="F107">
            <v>99954740</v>
          </cell>
          <cell r="G107">
            <v>100179974</v>
          </cell>
          <cell r="H107">
            <v>99517671</v>
          </cell>
          <cell r="I107">
            <v>101081357</v>
          </cell>
          <cell r="J107">
            <v>98329151</v>
          </cell>
          <cell r="K107">
            <v>98799381</v>
          </cell>
          <cell r="L107">
            <v>105153130</v>
          </cell>
        </row>
        <row r="111">
          <cell r="B111">
            <v>2171656</v>
          </cell>
          <cell r="C111">
            <v>2346987</v>
          </cell>
          <cell r="D111">
            <v>1660696</v>
          </cell>
          <cell r="E111">
            <v>5516749</v>
          </cell>
          <cell r="F111">
            <v>1815843</v>
          </cell>
          <cell r="G111">
            <v>1896850</v>
          </cell>
          <cell r="H111">
            <v>2708099</v>
          </cell>
          <cell r="I111">
            <v>1854225</v>
          </cell>
          <cell r="J111">
            <v>2007790</v>
          </cell>
          <cell r="K111">
            <v>1405911</v>
          </cell>
          <cell r="L111">
            <v>2489021</v>
          </cell>
        </row>
        <row r="115">
          <cell r="B115">
            <v>187873049</v>
          </cell>
          <cell r="C115">
            <v>192375551</v>
          </cell>
          <cell r="D115">
            <v>193090046</v>
          </cell>
          <cell r="E115">
            <v>194274399</v>
          </cell>
          <cell r="F115">
            <v>192981596</v>
          </cell>
          <cell r="G115">
            <v>193094188</v>
          </cell>
          <cell r="H115">
            <v>178960232</v>
          </cell>
          <cell r="I115">
            <v>179856281</v>
          </cell>
          <cell r="J115">
            <v>182342677</v>
          </cell>
          <cell r="K115">
            <v>175301534</v>
          </cell>
          <cell r="L115">
            <v>175600642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22tab8&amp;9A"/>
    </sheetNames>
    <sheetDataSet>
      <sheetData sheetId="0">
        <row r="66">
          <cell r="M66">
            <v>48787831</v>
          </cell>
        </row>
        <row r="69">
          <cell r="M69">
            <v>238993463</v>
          </cell>
        </row>
        <row r="72">
          <cell r="M72">
            <v>523357390</v>
          </cell>
        </row>
        <row r="88">
          <cell r="M88">
            <v>1137655826</v>
          </cell>
        </row>
        <row r="89">
          <cell r="M89">
            <v>8683123</v>
          </cell>
        </row>
        <row r="103">
          <cell r="M103">
            <v>2167003</v>
          </cell>
        </row>
        <row r="105">
          <cell r="M105">
            <v>0</v>
          </cell>
        </row>
        <row r="107">
          <cell r="M107">
            <v>106495584</v>
          </cell>
        </row>
        <row r="111">
          <cell r="M111">
            <v>3489965</v>
          </cell>
        </row>
        <row r="115">
          <cell r="M115">
            <v>181870125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23tab8&amp;9A"/>
    </sheetNames>
    <sheetDataSet>
      <sheetData sheetId="0">
        <row r="66">
          <cell r="B66">
            <v>45080553</v>
          </cell>
          <cell r="C66">
            <v>40900904</v>
          </cell>
          <cell r="D66">
            <v>40737327</v>
          </cell>
          <cell r="E66">
            <v>39798200</v>
          </cell>
          <cell r="F66">
            <v>41001017</v>
          </cell>
          <cell r="G66">
            <v>53006171</v>
          </cell>
          <cell r="H66">
            <v>59779119</v>
          </cell>
          <cell r="I66">
            <v>62274503</v>
          </cell>
          <cell r="J66">
            <v>56982533</v>
          </cell>
          <cell r="K66">
            <v>54424246</v>
          </cell>
          <cell r="L66">
            <v>57007937</v>
          </cell>
          <cell r="M66">
            <v>58904242</v>
          </cell>
        </row>
        <row r="69">
          <cell r="B69">
            <v>244238798</v>
          </cell>
          <cell r="C69">
            <v>252943051</v>
          </cell>
          <cell r="D69">
            <v>280093824</v>
          </cell>
          <cell r="E69">
            <v>294582268</v>
          </cell>
          <cell r="F69">
            <v>276714683</v>
          </cell>
          <cell r="G69">
            <v>272439013</v>
          </cell>
          <cell r="H69">
            <v>280512663</v>
          </cell>
          <cell r="I69">
            <v>274838898</v>
          </cell>
          <cell r="J69">
            <v>286628376</v>
          </cell>
          <cell r="K69">
            <v>287912934</v>
          </cell>
          <cell r="L69">
            <v>293060697</v>
          </cell>
          <cell r="M69">
            <v>291916185</v>
          </cell>
        </row>
        <row r="72">
          <cell r="B72">
            <v>541369262</v>
          </cell>
          <cell r="C72">
            <v>530491934</v>
          </cell>
          <cell r="D72">
            <v>517786084</v>
          </cell>
          <cell r="E72">
            <v>542270730</v>
          </cell>
          <cell r="F72">
            <v>538162910</v>
          </cell>
          <cell r="G72">
            <v>526976990</v>
          </cell>
          <cell r="H72">
            <v>536305928</v>
          </cell>
          <cell r="I72">
            <v>536763002</v>
          </cell>
          <cell r="J72">
            <v>516964378</v>
          </cell>
          <cell r="K72">
            <v>508911655</v>
          </cell>
          <cell r="L72">
            <v>518609599</v>
          </cell>
          <cell r="M72">
            <v>522664613</v>
          </cell>
        </row>
        <row r="88">
          <cell r="B88">
            <v>1140056741</v>
          </cell>
          <cell r="C88">
            <v>1150712468</v>
          </cell>
          <cell r="D88">
            <v>1164927867</v>
          </cell>
          <cell r="E88">
            <v>1173507174</v>
          </cell>
          <cell r="F88">
            <v>1180667788</v>
          </cell>
          <cell r="G88">
            <v>1189581742</v>
          </cell>
          <cell r="H88">
            <v>1200068240</v>
          </cell>
          <cell r="I88">
            <v>1206069472</v>
          </cell>
          <cell r="J88">
            <v>1236314336</v>
          </cell>
          <cell r="K88">
            <v>1240560480</v>
          </cell>
          <cell r="L88">
            <v>1248684692</v>
          </cell>
          <cell r="M88">
            <v>1271353454</v>
          </cell>
        </row>
        <row r="89">
          <cell r="B89">
            <v>3896298</v>
          </cell>
          <cell r="C89">
            <v>5923132</v>
          </cell>
          <cell r="D89">
            <v>9737481</v>
          </cell>
          <cell r="E89">
            <v>9029160</v>
          </cell>
          <cell r="F89">
            <v>9200421</v>
          </cell>
          <cell r="G89">
            <v>8908127</v>
          </cell>
          <cell r="H89">
            <v>9527300</v>
          </cell>
          <cell r="I89">
            <v>5330008</v>
          </cell>
          <cell r="J89">
            <v>7748275</v>
          </cell>
          <cell r="K89">
            <v>7955870</v>
          </cell>
          <cell r="L89">
            <v>11583477</v>
          </cell>
          <cell r="M89">
            <v>10329214</v>
          </cell>
        </row>
        <row r="103">
          <cell r="B103">
            <v>2018850</v>
          </cell>
          <cell r="C103">
            <v>2128456</v>
          </cell>
          <cell r="D103">
            <v>1590369</v>
          </cell>
          <cell r="E103">
            <v>1333166</v>
          </cell>
          <cell r="F103">
            <v>1609009</v>
          </cell>
          <cell r="G103">
            <v>1488779</v>
          </cell>
          <cell r="H103">
            <v>1083536</v>
          </cell>
          <cell r="I103">
            <v>1140531</v>
          </cell>
          <cell r="J103">
            <v>1496844</v>
          </cell>
          <cell r="K103">
            <v>1507330</v>
          </cell>
          <cell r="L103">
            <v>1374709</v>
          </cell>
          <cell r="M103">
            <v>1225707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102404136</v>
          </cell>
          <cell r="C107">
            <v>103201591</v>
          </cell>
          <cell r="D107">
            <v>90921457</v>
          </cell>
          <cell r="E107">
            <v>98349141</v>
          </cell>
          <cell r="F107">
            <v>99443890</v>
          </cell>
          <cell r="G107">
            <v>99521559</v>
          </cell>
          <cell r="H107">
            <v>101232198</v>
          </cell>
          <cell r="I107">
            <v>102331481</v>
          </cell>
          <cell r="J107">
            <v>101466267</v>
          </cell>
          <cell r="K107">
            <v>101169474</v>
          </cell>
          <cell r="L107">
            <v>100774695</v>
          </cell>
          <cell r="M107">
            <v>100872722</v>
          </cell>
        </row>
        <row r="111">
          <cell r="B111">
            <v>3097417</v>
          </cell>
          <cell r="C111">
            <v>1607862</v>
          </cell>
          <cell r="D111">
            <v>1350381</v>
          </cell>
          <cell r="E111">
            <v>1280083</v>
          </cell>
          <cell r="F111">
            <v>1564626</v>
          </cell>
          <cell r="G111">
            <v>6282031</v>
          </cell>
          <cell r="H111">
            <v>7044464</v>
          </cell>
          <cell r="I111">
            <v>2326634</v>
          </cell>
          <cell r="J111">
            <v>2783698</v>
          </cell>
          <cell r="K111">
            <v>1975772</v>
          </cell>
          <cell r="L111">
            <v>1702890</v>
          </cell>
          <cell r="M111">
            <v>1825301</v>
          </cell>
        </row>
        <row r="115">
          <cell r="B115">
            <v>169459255</v>
          </cell>
          <cell r="C115">
            <v>163129274</v>
          </cell>
          <cell r="D115">
            <v>171156620</v>
          </cell>
          <cell r="E115">
            <v>173047331</v>
          </cell>
          <cell r="F115">
            <v>179959759</v>
          </cell>
          <cell r="G115">
            <v>165636812</v>
          </cell>
          <cell r="H115">
            <v>175876992</v>
          </cell>
          <cell r="I115">
            <v>186912262</v>
          </cell>
          <cell r="J115">
            <v>187827002</v>
          </cell>
          <cell r="K115">
            <v>200425874</v>
          </cell>
          <cell r="L115">
            <v>201946354</v>
          </cell>
          <cell r="M115">
            <v>208229098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24tab8&amp;9A"/>
    </sheetNames>
    <sheetDataSet>
      <sheetData sheetId="0">
        <row r="66">
          <cell r="B66">
            <v>48058904</v>
          </cell>
          <cell r="C66">
            <v>51383015</v>
          </cell>
        </row>
        <row r="69">
          <cell r="B69">
            <v>304330533</v>
          </cell>
          <cell r="C69">
            <v>297913255</v>
          </cell>
        </row>
        <row r="72">
          <cell r="B72">
            <v>527051048</v>
          </cell>
          <cell r="C72">
            <v>530144362</v>
          </cell>
        </row>
        <row r="88">
          <cell r="B88">
            <v>1278312399</v>
          </cell>
          <cell r="C88">
            <v>1289504382</v>
          </cell>
        </row>
        <row r="89">
          <cell r="B89">
            <v>5883085</v>
          </cell>
          <cell r="C89">
            <v>9797533</v>
          </cell>
        </row>
        <row r="103">
          <cell r="B103">
            <v>1316460</v>
          </cell>
          <cell r="C103">
            <v>1061497</v>
          </cell>
        </row>
        <row r="105">
          <cell r="B105">
            <v>0</v>
          </cell>
          <cell r="C105">
            <v>0</v>
          </cell>
        </row>
        <row r="107">
          <cell r="B107">
            <v>100688013</v>
          </cell>
          <cell r="C107">
            <v>100249904</v>
          </cell>
        </row>
        <row r="111">
          <cell r="B111">
            <v>2327288</v>
          </cell>
          <cell r="C111">
            <v>2769166</v>
          </cell>
        </row>
        <row r="115">
          <cell r="B115">
            <v>185493543</v>
          </cell>
          <cell r="C115">
            <v>192065280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8tab8&amp;9A"/>
    </sheetNames>
    <sheetDataSet>
      <sheetData sheetId="0">
        <row r="66">
          <cell r="AB66">
            <v>5173428</v>
          </cell>
          <cell r="AC66">
            <v>3872387</v>
          </cell>
          <cell r="AD66">
            <v>7042518</v>
          </cell>
          <cell r="AE66">
            <v>5114221</v>
          </cell>
          <cell r="AF66">
            <v>4072888</v>
          </cell>
          <cell r="AG66">
            <v>3893628</v>
          </cell>
          <cell r="AH66">
            <v>4988734</v>
          </cell>
          <cell r="AI66">
            <v>5121493</v>
          </cell>
          <cell r="AJ66">
            <v>5338170</v>
          </cell>
          <cell r="AK66">
            <v>4362485</v>
          </cell>
          <cell r="AL66">
            <v>5169534</v>
          </cell>
          <cell r="AM66">
            <v>7029875</v>
          </cell>
        </row>
        <row r="69">
          <cell r="AB69">
            <v>71691841</v>
          </cell>
          <cell r="AC69">
            <v>71202766</v>
          </cell>
          <cell r="AD69">
            <v>75753246</v>
          </cell>
          <cell r="AE69">
            <v>81946051</v>
          </cell>
          <cell r="AF69">
            <v>82123948</v>
          </cell>
          <cell r="AG69">
            <v>76629622</v>
          </cell>
          <cell r="AH69">
            <v>78788798</v>
          </cell>
          <cell r="AI69">
            <v>84891423</v>
          </cell>
          <cell r="AJ69">
            <v>86077592</v>
          </cell>
          <cell r="AK69">
            <v>77697839</v>
          </cell>
          <cell r="AL69">
            <v>80932958</v>
          </cell>
          <cell r="AM69">
            <v>81762895</v>
          </cell>
        </row>
        <row r="72">
          <cell r="AB72">
            <v>113057279</v>
          </cell>
          <cell r="AC72">
            <v>114120189</v>
          </cell>
          <cell r="AD72">
            <v>112802937</v>
          </cell>
          <cell r="AE72">
            <v>113315531</v>
          </cell>
          <cell r="AF72">
            <v>108184408</v>
          </cell>
          <cell r="AG72">
            <v>110430773</v>
          </cell>
          <cell r="AH72">
            <v>121552027</v>
          </cell>
          <cell r="AI72">
            <v>123176325</v>
          </cell>
          <cell r="AJ72">
            <v>100289172</v>
          </cell>
          <cell r="AK72">
            <v>104261960</v>
          </cell>
          <cell r="AL72">
            <v>102694200</v>
          </cell>
          <cell r="AM72">
            <v>104184810</v>
          </cell>
        </row>
        <row r="88">
          <cell r="AB88">
            <v>164353872</v>
          </cell>
          <cell r="AC88">
            <v>166907925</v>
          </cell>
          <cell r="AD88">
            <v>167792603</v>
          </cell>
          <cell r="AE88">
            <v>173338995</v>
          </cell>
          <cell r="AF88">
            <v>177170553</v>
          </cell>
          <cell r="AG88">
            <v>187366649</v>
          </cell>
          <cell r="AH88">
            <v>195976379</v>
          </cell>
          <cell r="AI88">
            <v>199684813</v>
          </cell>
          <cell r="AJ88">
            <v>202280210</v>
          </cell>
          <cell r="AK88">
            <v>207917228</v>
          </cell>
          <cell r="AL88">
            <v>211052693</v>
          </cell>
          <cell r="AM88">
            <v>215392107</v>
          </cell>
        </row>
        <row r="89">
          <cell r="AB89">
            <v>31571224</v>
          </cell>
          <cell r="AC89">
            <v>28819902</v>
          </cell>
          <cell r="AD89">
            <v>27054399</v>
          </cell>
          <cell r="AE89">
            <v>29732798</v>
          </cell>
          <cell r="AF89">
            <v>30248042</v>
          </cell>
          <cell r="AG89">
            <v>28606990</v>
          </cell>
          <cell r="AH89">
            <v>27917079</v>
          </cell>
          <cell r="AI89">
            <v>29382194</v>
          </cell>
          <cell r="AJ89">
            <v>30840701</v>
          </cell>
          <cell r="AK89">
            <v>31493579</v>
          </cell>
          <cell r="AL89">
            <v>30223497</v>
          </cell>
          <cell r="AM89">
            <v>30775417</v>
          </cell>
        </row>
        <row r="103">
          <cell r="AB103">
            <v>1934348</v>
          </cell>
          <cell r="AC103">
            <v>1723501</v>
          </cell>
          <cell r="AD103">
            <v>1852640</v>
          </cell>
          <cell r="AE103">
            <v>1789491</v>
          </cell>
          <cell r="AF103">
            <v>1660047</v>
          </cell>
          <cell r="AG103">
            <v>1616732</v>
          </cell>
          <cell r="AH103">
            <v>1508018</v>
          </cell>
          <cell r="AI103">
            <v>1535260</v>
          </cell>
          <cell r="AJ103">
            <v>1537446</v>
          </cell>
          <cell r="AK103">
            <v>1217527</v>
          </cell>
          <cell r="AL103">
            <v>1032548</v>
          </cell>
          <cell r="AM103">
            <v>751348</v>
          </cell>
        </row>
        <row r="105">
          <cell r="AB105">
            <v>29418641</v>
          </cell>
          <cell r="AC105">
            <v>29233654</v>
          </cell>
          <cell r="AD105">
            <v>29242510</v>
          </cell>
          <cell r="AE105">
            <v>29459827</v>
          </cell>
          <cell r="AF105">
            <v>29657389</v>
          </cell>
          <cell r="AG105">
            <v>30654734</v>
          </cell>
          <cell r="AH105">
            <v>30568733</v>
          </cell>
          <cell r="AI105">
            <v>30282813</v>
          </cell>
          <cell r="AJ105">
            <v>30037887</v>
          </cell>
          <cell r="AK105">
            <v>28796172</v>
          </cell>
          <cell r="AL105">
            <v>28186302</v>
          </cell>
          <cell r="AM105">
            <v>28196626</v>
          </cell>
        </row>
        <row r="107">
          <cell r="AB107">
            <v>30605736</v>
          </cell>
          <cell r="AC107">
            <v>30168231</v>
          </cell>
          <cell r="AD107">
            <v>29257591</v>
          </cell>
          <cell r="AE107">
            <v>29099384</v>
          </cell>
          <cell r="AF107">
            <v>29214454</v>
          </cell>
          <cell r="AG107">
            <v>29994245</v>
          </cell>
          <cell r="AH107">
            <v>29023027</v>
          </cell>
          <cell r="AI107">
            <v>27468761</v>
          </cell>
          <cell r="AJ107">
            <v>27291986</v>
          </cell>
          <cell r="AK107">
            <v>27403574</v>
          </cell>
          <cell r="AL107">
            <v>28788925</v>
          </cell>
          <cell r="AM107">
            <v>28743231</v>
          </cell>
        </row>
        <row r="111">
          <cell r="AB111">
            <v>3376552</v>
          </cell>
          <cell r="AC111">
            <v>3097547</v>
          </cell>
          <cell r="AD111">
            <v>4005508</v>
          </cell>
          <cell r="AE111">
            <v>3597219</v>
          </cell>
          <cell r="AF111">
            <v>2555580</v>
          </cell>
          <cell r="AG111">
            <v>6013204</v>
          </cell>
          <cell r="AH111">
            <v>4218246</v>
          </cell>
          <cell r="AI111">
            <v>1897076</v>
          </cell>
          <cell r="AJ111">
            <v>4936576</v>
          </cell>
          <cell r="AK111">
            <v>2898110</v>
          </cell>
          <cell r="AL111">
            <v>2832726</v>
          </cell>
          <cell r="AM111">
            <v>2425169</v>
          </cell>
        </row>
        <row r="115">
          <cell r="AB115">
            <v>40657979</v>
          </cell>
          <cell r="AC115">
            <v>42596120</v>
          </cell>
          <cell r="AD115">
            <v>41226632</v>
          </cell>
          <cell r="AE115">
            <v>41419850</v>
          </cell>
          <cell r="AF115">
            <v>41472163</v>
          </cell>
          <cell r="AG115">
            <v>43998374</v>
          </cell>
          <cell r="AH115">
            <v>42980075</v>
          </cell>
          <cell r="AI115">
            <v>47133877</v>
          </cell>
          <cell r="AJ115">
            <v>44419414</v>
          </cell>
          <cell r="AK115">
            <v>47262823</v>
          </cell>
          <cell r="AL115">
            <v>47112234</v>
          </cell>
          <cell r="AM115">
            <v>49080074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7tab8&amp;9A"/>
      <sheetName val="2006tab8&amp;9A"/>
      <sheetName val="200tab8&amp;9A"/>
    </sheetNames>
    <sheetDataSet>
      <sheetData sheetId="0">
        <row r="66">
          <cell r="AB66">
            <v>5132070</v>
          </cell>
          <cell r="AC66">
            <v>5355743</v>
          </cell>
          <cell r="AD66">
            <v>4806662</v>
          </cell>
          <cell r="AE66">
            <v>4234533</v>
          </cell>
          <cell r="AF66">
            <v>5032081</v>
          </cell>
          <cell r="AG66">
            <v>3692688</v>
          </cell>
          <cell r="AH66">
            <v>4569971</v>
          </cell>
          <cell r="AI66">
            <v>3936436</v>
          </cell>
          <cell r="AJ66">
            <v>3951165</v>
          </cell>
          <cell r="AK66">
            <v>5378077</v>
          </cell>
          <cell r="AL66">
            <v>4384031</v>
          </cell>
          <cell r="AM66">
            <v>6545726</v>
          </cell>
        </row>
        <row r="69">
          <cell r="AB69">
            <v>65795862</v>
          </cell>
          <cell r="AC69">
            <v>63964405</v>
          </cell>
          <cell r="AD69">
            <v>68390520</v>
          </cell>
          <cell r="AE69">
            <v>63932659</v>
          </cell>
          <cell r="AF69">
            <v>62037274</v>
          </cell>
          <cell r="AG69">
            <v>60056936</v>
          </cell>
          <cell r="AH69">
            <v>59992813</v>
          </cell>
          <cell r="AI69">
            <v>59868999</v>
          </cell>
          <cell r="AJ69">
            <v>60014303</v>
          </cell>
          <cell r="AK69">
            <v>60516478</v>
          </cell>
          <cell r="AL69">
            <v>63145597</v>
          </cell>
          <cell r="AM69">
            <v>69210728</v>
          </cell>
        </row>
        <row r="72">
          <cell r="AB72">
            <v>97498602</v>
          </cell>
          <cell r="AC72">
            <v>94175603</v>
          </cell>
          <cell r="AD72">
            <v>93327197</v>
          </cell>
          <cell r="AE72">
            <v>101400674</v>
          </cell>
          <cell r="AF72">
            <v>104166828</v>
          </cell>
          <cell r="AG72">
            <v>105317413</v>
          </cell>
          <cell r="AH72">
            <v>104865048</v>
          </cell>
          <cell r="AI72">
            <v>110116001</v>
          </cell>
          <cell r="AJ72">
            <v>111578489</v>
          </cell>
          <cell r="AK72">
            <v>112052878</v>
          </cell>
          <cell r="AL72">
            <v>118210235</v>
          </cell>
          <cell r="AM72">
            <v>109305996</v>
          </cell>
        </row>
        <row r="88">
          <cell r="AB88">
            <v>129238563</v>
          </cell>
          <cell r="AC88">
            <v>131871953</v>
          </cell>
          <cell r="AD88">
            <v>133626544</v>
          </cell>
          <cell r="AE88">
            <v>135047164</v>
          </cell>
          <cell r="AF88">
            <v>137840016</v>
          </cell>
          <cell r="AG88">
            <v>141770609</v>
          </cell>
          <cell r="AH88">
            <v>144303002</v>
          </cell>
          <cell r="AI88">
            <v>147894883</v>
          </cell>
          <cell r="AJ88">
            <v>155376574</v>
          </cell>
          <cell r="AK88">
            <v>157574826</v>
          </cell>
          <cell r="AL88">
            <v>160850450</v>
          </cell>
          <cell r="AM88">
            <v>163439742</v>
          </cell>
        </row>
        <row r="89">
          <cell r="AB89">
            <v>27346802</v>
          </cell>
          <cell r="AC89">
            <v>29505856</v>
          </cell>
          <cell r="AD89">
            <v>30479531</v>
          </cell>
          <cell r="AE89">
            <v>28169790</v>
          </cell>
          <cell r="AF89">
            <v>29809083</v>
          </cell>
          <cell r="AG89">
            <v>30999118</v>
          </cell>
          <cell r="AH89">
            <v>30705107</v>
          </cell>
          <cell r="AI89">
            <v>29156482</v>
          </cell>
          <cell r="AJ89">
            <v>28521844</v>
          </cell>
          <cell r="AK89">
            <v>30225694</v>
          </cell>
          <cell r="AL89">
            <v>29463354</v>
          </cell>
          <cell r="AM89">
            <v>31663196</v>
          </cell>
        </row>
        <row r="103">
          <cell r="AB103">
            <v>1388295</v>
          </cell>
          <cell r="AC103">
            <v>1121127</v>
          </cell>
          <cell r="AD103">
            <v>1023077</v>
          </cell>
          <cell r="AE103">
            <v>1019897</v>
          </cell>
          <cell r="AF103">
            <v>1415894</v>
          </cell>
          <cell r="AG103">
            <v>1695850</v>
          </cell>
          <cell r="AH103">
            <v>1471294</v>
          </cell>
          <cell r="AI103">
            <v>1616750</v>
          </cell>
          <cell r="AJ103">
            <v>1923936</v>
          </cell>
          <cell r="AK103">
            <v>2378068</v>
          </cell>
          <cell r="AL103">
            <v>2436973</v>
          </cell>
          <cell r="AM103">
            <v>2109194</v>
          </cell>
        </row>
        <row r="105">
          <cell r="AB105">
            <v>34840242</v>
          </cell>
          <cell r="AC105">
            <v>34962725</v>
          </cell>
          <cell r="AD105">
            <v>33747441</v>
          </cell>
          <cell r="AE105">
            <v>33596120</v>
          </cell>
          <cell r="AF105">
            <v>33153215</v>
          </cell>
          <cell r="AG105">
            <v>33290296</v>
          </cell>
          <cell r="AH105">
            <v>33071233</v>
          </cell>
          <cell r="AI105">
            <v>31868629</v>
          </cell>
          <cell r="AJ105">
            <v>29262565</v>
          </cell>
          <cell r="AK105">
            <v>29176520</v>
          </cell>
          <cell r="AL105">
            <v>29384191</v>
          </cell>
          <cell r="AM105">
            <v>29479650</v>
          </cell>
        </row>
        <row r="107">
          <cell r="AB107">
            <v>26132353</v>
          </cell>
          <cell r="AC107">
            <v>26838753</v>
          </cell>
          <cell r="AD107">
            <v>26513590</v>
          </cell>
          <cell r="AE107">
            <v>31343002</v>
          </cell>
          <cell r="AF107">
            <v>31311853</v>
          </cell>
          <cell r="AG107">
            <v>31653052</v>
          </cell>
          <cell r="AH107">
            <v>31958651</v>
          </cell>
          <cell r="AI107">
            <v>33147713</v>
          </cell>
          <cell r="AJ107">
            <v>33691282</v>
          </cell>
          <cell r="AK107">
            <v>33935479</v>
          </cell>
          <cell r="AL107">
            <v>31936021</v>
          </cell>
          <cell r="AM107">
            <v>31916104</v>
          </cell>
        </row>
        <row r="111">
          <cell r="AB111">
            <v>3219937</v>
          </cell>
          <cell r="AC111">
            <v>3049502</v>
          </cell>
          <cell r="AD111">
            <v>7924711</v>
          </cell>
          <cell r="AE111">
            <v>3351482</v>
          </cell>
          <cell r="AF111">
            <v>3099641</v>
          </cell>
          <cell r="AG111">
            <v>4628154</v>
          </cell>
          <cell r="AH111">
            <v>4206907</v>
          </cell>
          <cell r="AI111">
            <v>9308849</v>
          </cell>
          <cell r="AJ111">
            <v>5177630</v>
          </cell>
          <cell r="AK111">
            <v>2871925</v>
          </cell>
          <cell r="AL111">
            <v>3253402</v>
          </cell>
          <cell r="AM111">
            <v>5870977</v>
          </cell>
        </row>
        <row r="115">
          <cell r="AB115">
            <v>39233145</v>
          </cell>
          <cell r="AC115">
            <v>38995877</v>
          </cell>
          <cell r="AD115">
            <v>39615536</v>
          </cell>
          <cell r="AE115">
            <v>39381970</v>
          </cell>
          <cell r="AF115">
            <v>37604771</v>
          </cell>
          <cell r="AG115">
            <v>39176876</v>
          </cell>
          <cell r="AH115">
            <v>40253777</v>
          </cell>
          <cell r="AI115">
            <v>40902804</v>
          </cell>
          <cell r="AJ115">
            <v>42107147</v>
          </cell>
          <cell r="AK115">
            <v>42893904</v>
          </cell>
          <cell r="AL115">
            <v>43186564</v>
          </cell>
          <cell r="AM115">
            <v>41419285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9tab8&amp;9A"/>
    </sheetNames>
    <sheetDataSet>
      <sheetData sheetId="0">
        <row r="66">
          <cell r="AB66">
            <v>4460026</v>
          </cell>
          <cell r="AC66">
            <v>4384647</v>
          </cell>
          <cell r="AD66">
            <v>5280945</v>
          </cell>
          <cell r="AE66">
            <v>5059172</v>
          </cell>
          <cell r="AF66">
            <v>4424673</v>
          </cell>
          <cell r="AG66">
            <v>5074193</v>
          </cell>
          <cell r="AH66">
            <v>4860431</v>
          </cell>
          <cell r="AI66">
            <v>4774033</v>
          </cell>
          <cell r="AJ66">
            <v>5994600</v>
          </cell>
          <cell r="AK66">
            <v>4577816</v>
          </cell>
          <cell r="AL66">
            <v>4535050</v>
          </cell>
          <cell r="AM66">
            <v>7241352</v>
          </cell>
        </row>
        <row r="69">
          <cell r="AB69">
            <v>92875551</v>
          </cell>
          <cell r="AC69">
            <v>89938887</v>
          </cell>
          <cell r="AD69">
            <v>92513225</v>
          </cell>
          <cell r="AE69">
            <v>97961221</v>
          </cell>
          <cell r="AF69">
            <v>97094073</v>
          </cell>
          <cell r="AG69">
            <v>92378644</v>
          </cell>
          <cell r="AH69">
            <v>84962425</v>
          </cell>
          <cell r="AI69">
            <v>89315264</v>
          </cell>
          <cell r="AJ69">
            <v>88994983</v>
          </cell>
          <cell r="AK69">
            <v>83525582</v>
          </cell>
          <cell r="AL69">
            <v>86944895</v>
          </cell>
          <cell r="AM69">
            <v>84640035</v>
          </cell>
        </row>
        <row r="72">
          <cell r="AB72">
            <v>106623494</v>
          </cell>
          <cell r="AC72">
            <v>114493880</v>
          </cell>
          <cell r="AD72">
            <v>108218183</v>
          </cell>
          <cell r="AE72">
            <v>111962817</v>
          </cell>
          <cell r="AF72">
            <v>117027492</v>
          </cell>
          <cell r="AG72">
            <v>112237959</v>
          </cell>
          <cell r="AH72">
            <v>113814160</v>
          </cell>
          <cell r="AI72">
            <v>107776304</v>
          </cell>
          <cell r="AJ72">
            <v>104174293</v>
          </cell>
          <cell r="AK72">
            <v>107530940</v>
          </cell>
          <cell r="AL72">
            <v>112316413</v>
          </cell>
          <cell r="AM72">
            <v>114421388</v>
          </cell>
        </row>
        <row r="88">
          <cell r="AB88">
            <v>223238086</v>
          </cell>
          <cell r="AC88">
            <v>225446908</v>
          </cell>
          <cell r="AD88">
            <v>224852515</v>
          </cell>
          <cell r="AE88">
            <v>224814826</v>
          </cell>
          <cell r="AF88">
            <v>223877374</v>
          </cell>
          <cell r="AG88">
            <v>224361450</v>
          </cell>
          <cell r="AH88">
            <v>223846666</v>
          </cell>
          <cell r="AI88">
            <v>224052526</v>
          </cell>
          <cell r="AJ88">
            <v>222893509</v>
          </cell>
          <cell r="AK88">
            <v>222799868</v>
          </cell>
          <cell r="AL88">
            <v>219377868</v>
          </cell>
          <cell r="AM88">
            <v>222491622</v>
          </cell>
        </row>
        <row r="89">
          <cell r="AB89">
            <v>29177499</v>
          </cell>
          <cell r="AC89">
            <v>33140052</v>
          </cell>
          <cell r="AD89">
            <v>34294154</v>
          </cell>
          <cell r="AE89">
            <v>33260865</v>
          </cell>
          <cell r="AF89">
            <v>33028597</v>
          </cell>
          <cell r="AG89">
            <v>34979118</v>
          </cell>
          <cell r="AH89">
            <v>34466263</v>
          </cell>
          <cell r="AI89">
            <v>35649453</v>
          </cell>
          <cell r="AJ89">
            <v>34333892</v>
          </cell>
          <cell r="AK89">
            <v>32689255</v>
          </cell>
          <cell r="AL89">
            <v>34305233</v>
          </cell>
          <cell r="AM89">
            <v>33898240</v>
          </cell>
        </row>
        <row r="103">
          <cell r="AB103">
            <v>805845</v>
          </cell>
          <cell r="AC103">
            <v>717856</v>
          </cell>
          <cell r="AD103">
            <v>473849</v>
          </cell>
          <cell r="AE103">
            <v>429071</v>
          </cell>
          <cell r="AF103">
            <v>336037</v>
          </cell>
          <cell r="AG103">
            <v>429433</v>
          </cell>
          <cell r="AH103">
            <v>398435</v>
          </cell>
          <cell r="AI103">
            <v>451973</v>
          </cell>
          <cell r="AJ103">
            <v>477315</v>
          </cell>
          <cell r="AK103">
            <v>567491</v>
          </cell>
          <cell r="AL103">
            <v>532801</v>
          </cell>
          <cell r="AM103">
            <v>578821</v>
          </cell>
        </row>
        <row r="105">
          <cell r="AB105">
            <v>28138803</v>
          </cell>
          <cell r="AC105">
            <v>27837821</v>
          </cell>
          <cell r="AD105">
            <v>27850236</v>
          </cell>
          <cell r="AE105">
            <v>27284010</v>
          </cell>
          <cell r="AF105">
            <v>27955658</v>
          </cell>
          <cell r="AG105">
            <v>27685425</v>
          </cell>
          <cell r="AH105">
            <v>27708685</v>
          </cell>
          <cell r="AI105">
            <v>27664446</v>
          </cell>
          <cell r="AJ105">
            <v>27184165</v>
          </cell>
          <cell r="AK105">
            <v>27167798</v>
          </cell>
          <cell r="AL105">
            <v>29747805</v>
          </cell>
          <cell r="AM105">
            <v>24377108</v>
          </cell>
        </row>
        <row r="107">
          <cell r="AB107">
            <v>29455526</v>
          </cell>
          <cell r="AC107">
            <v>27001074</v>
          </cell>
          <cell r="AD107">
            <v>27247855</v>
          </cell>
          <cell r="AE107">
            <v>29085828</v>
          </cell>
          <cell r="AF107">
            <v>28668451</v>
          </cell>
          <cell r="AG107">
            <v>29306661</v>
          </cell>
          <cell r="AH107">
            <v>36982318</v>
          </cell>
          <cell r="AI107">
            <v>38515266</v>
          </cell>
          <cell r="AJ107">
            <v>40109219</v>
          </cell>
          <cell r="AK107">
            <v>39472032</v>
          </cell>
          <cell r="AL107">
            <v>36490516</v>
          </cell>
          <cell r="AM107">
            <v>38728697</v>
          </cell>
        </row>
        <row r="111">
          <cell r="AB111">
            <v>4247720</v>
          </cell>
          <cell r="AC111">
            <v>4609543</v>
          </cell>
          <cell r="AD111">
            <v>5863452</v>
          </cell>
          <cell r="AE111">
            <v>1812053</v>
          </cell>
          <cell r="AF111">
            <v>2517572</v>
          </cell>
          <cell r="AG111">
            <v>3466246</v>
          </cell>
          <cell r="AH111">
            <v>2780227</v>
          </cell>
          <cell r="AI111">
            <v>2574824</v>
          </cell>
          <cell r="AJ111">
            <v>5347447</v>
          </cell>
          <cell r="AK111">
            <v>2970352</v>
          </cell>
          <cell r="AL111">
            <v>3186495</v>
          </cell>
          <cell r="AM111">
            <v>2660271</v>
          </cell>
        </row>
        <row r="115">
          <cell r="AB115">
            <v>47836078</v>
          </cell>
          <cell r="AC115">
            <v>46635729</v>
          </cell>
          <cell r="AD115">
            <v>46125884</v>
          </cell>
          <cell r="AE115">
            <v>46417411</v>
          </cell>
          <cell r="AF115">
            <v>43821342</v>
          </cell>
          <cell r="AG115">
            <v>43702762</v>
          </cell>
          <cell r="AH115">
            <v>41587204</v>
          </cell>
          <cell r="AI115">
            <v>42146934</v>
          </cell>
          <cell r="AJ115">
            <v>42359982</v>
          </cell>
          <cell r="AK115">
            <v>45081365</v>
          </cell>
          <cell r="AL115">
            <v>43528354</v>
          </cell>
          <cell r="AM115">
            <v>43110453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0tab8&amp;9A"/>
    </sheetNames>
    <sheetDataSet>
      <sheetData sheetId="0">
        <row r="66">
          <cell r="B66">
            <v>5319141</v>
          </cell>
          <cell r="C66">
            <v>4996635</v>
          </cell>
          <cell r="D66">
            <v>6447525</v>
          </cell>
          <cell r="E66">
            <v>5509041</v>
          </cell>
          <cell r="F66">
            <v>6243183</v>
          </cell>
          <cell r="G66">
            <v>6044766</v>
          </cell>
          <cell r="H66">
            <v>5686959</v>
          </cell>
          <cell r="I66">
            <v>6649229</v>
          </cell>
          <cell r="J66">
            <v>6898915</v>
          </cell>
          <cell r="K66">
            <v>5506090</v>
          </cell>
          <cell r="L66">
            <v>6422034</v>
          </cell>
          <cell r="M66">
            <v>8234001</v>
          </cell>
        </row>
        <row r="69">
          <cell r="B69">
            <v>87862112</v>
          </cell>
          <cell r="C69">
            <v>88622909</v>
          </cell>
          <cell r="D69">
            <v>90568274</v>
          </cell>
          <cell r="E69">
            <v>84506564</v>
          </cell>
          <cell r="F69">
            <v>93243459</v>
          </cell>
          <cell r="G69">
            <v>88791003</v>
          </cell>
          <cell r="H69">
            <v>85149599</v>
          </cell>
          <cell r="I69">
            <v>101748546</v>
          </cell>
          <cell r="J69">
            <v>92596248</v>
          </cell>
          <cell r="K69">
            <v>100303938</v>
          </cell>
          <cell r="L69">
            <v>98072376</v>
          </cell>
          <cell r="M69">
            <v>97328735</v>
          </cell>
        </row>
        <row r="72">
          <cell r="B72">
            <v>119513365</v>
          </cell>
          <cell r="C72">
            <v>128134753</v>
          </cell>
          <cell r="D72">
            <v>129679584</v>
          </cell>
          <cell r="E72">
            <v>126494336</v>
          </cell>
          <cell r="F72">
            <v>128487536</v>
          </cell>
          <cell r="G72">
            <v>121215765</v>
          </cell>
          <cell r="H72">
            <v>118181390</v>
          </cell>
          <cell r="I72">
            <v>109479195</v>
          </cell>
          <cell r="J72">
            <v>116867576</v>
          </cell>
          <cell r="K72">
            <v>113707974</v>
          </cell>
          <cell r="L72">
            <v>115723215</v>
          </cell>
          <cell r="M72">
            <v>115821608</v>
          </cell>
        </row>
        <row r="88">
          <cell r="B88">
            <v>216262684</v>
          </cell>
          <cell r="C88">
            <v>216590804</v>
          </cell>
          <cell r="D88">
            <v>219459411</v>
          </cell>
          <cell r="E88">
            <v>218946753</v>
          </cell>
          <cell r="F88">
            <v>220934769</v>
          </cell>
          <cell r="G88">
            <v>218683475</v>
          </cell>
          <cell r="H88">
            <v>220068455</v>
          </cell>
          <cell r="I88">
            <v>220264055</v>
          </cell>
          <cell r="J88">
            <v>220947915</v>
          </cell>
          <cell r="K88">
            <v>221241372</v>
          </cell>
          <cell r="L88">
            <v>221311437</v>
          </cell>
          <cell r="M88">
            <v>221202366</v>
          </cell>
        </row>
        <row r="89">
          <cell r="B89">
            <v>36109846</v>
          </cell>
          <cell r="C89">
            <v>36977313</v>
          </cell>
          <cell r="D89">
            <v>37534258</v>
          </cell>
          <cell r="E89">
            <v>34539168</v>
          </cell>
          <cell r="F89">
            <v>33653949</v>
          </cell>
          <cell r="G89">
            <v>31172162</v>
          </cell>
          <cell r="H89">
            <v>31139883</v>
          </cell>
          <cell r="I89">
            <v>31581792</v>
          </cell>
          <cell r="J89">
            <v>31247074</v>
          </cell>
          <cell r="K89">
            <v>30408009</v>
          </cell>
          <cell r="L89">
            <v>29689301</v>
          </cell>
          <cell r="M89">
            <v>30138267</v>
          </cell>
        </row>
        <row r="103">
          <cell r="B103">
            <v>639891</v>
          </cell>
          <cell r="C103">
            <v>595917</v>
          </cell>
          <cell r="D103">
            <v>482428</v>
          </cell>
          <cell r="E103">
            <v>357149</v>
          </cell>
          <cell r="F103">
            <v>294415</v>
          </cell>
          <cell r="G103">
            <v>196902</v>
          </cell>
          <cell r="H103">
            <v>98297</v>
          </cell>
          <cell r="I103">
            <v>225953</v>
          </cell>
          <cell r="J103">
            <v>297540</v>
          </cell>
          <cell r="K103">
            <v>316150</v>
          </cell>
          <cell r="L103">
            <v>351366</v>
          </cell>
          <cell r="M103">
            <v>486281</v>
          </cell>
        </row>
        <row r="105">
          <cell r="B105">
            <v>24626209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43063125</v>
          </cell>
          <cell r="C107">
            <v>71396739</v>
          </cell>
          <cell r="D107">
            <v>61545840</v>
          </cell>
          <cell r="E107">
            <v>61497507</v>
          </cell>
          <cell r="F107">
            <v>60573206</v>
          </cell>
          <cell r="G107">
            <v>65601572</v>
          </cell>
          <cell r="H107">
            <v>66917865</v>
          </cell>
          <cell r="I107">
            <v>67992760</v>
          </cell>
          <cell r="J107">
            <v>67283613</v>
          </cell>
          <cell r="K107">
            <v>69109334</v>
          </cell>
          <cell r="L107">
            <v>69755644</v>
          </cell>
          <cell r="M107">
            <v>68913684</v>
          </cell>
        </row>
        <row r="111">
          <cell r="B111">
            <v>2695757</v>
          </cell>
          <cell r="C111">
            <v>2796169</v>
          </cell>
          <cell r="D111">
            <v>4671218</v>
          </cell>
          <cell r="E111">
            <v>2548179</v>
          </cell>
          <cell r="F111">
            <v>7232049</v>
          </cell>
          <cell r="G111">
            <v>4836258</v>
          </cell>
          <cell r="H111">
            <v>2851776</v>
          </cell>
          <cell r="I111">
            <v>2535872</v>
          </cell>
          <cell r="J111">
            <v>3123938</v>
          </cell>
          <cell r="K111">
            <v>2286475</v>
          </cell>
          <cell r="L111">
            <v>2261422</v>
          </cell>
          <cell r="M111">
            <v>3340587</v>
          </cell>
        </row>
        <row r="115">
          <cell r="B115">
            <v>42594455</v>
          </cell>
          <cell r="C115">
            <v>40414269</v>
          </cell>
          <cell r="D115">
            <v>41377987</v>
          </cell>
          <cell r="E115">
            <v>39482063</v>
          </cell>
          <cell r="F115">
            <v>38444366</v>
          </cell>
          <cell r="G115">
            <v>38768709</v>
          </cell>
          <cell r="H115">
            <v>39476109</v>
          </cell>
          <cell r="I115">
            <v>36325469</v>
          </cell>
          <cell r="J115">
            <v>39227624</v>
          </cell>
          <cell r="K115">
            <v>40089240</v>
          </cell>
          <cell r="L115">
            <v>38588662</v>
          </cell>
          <cell r="M115">
            <v>40462264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1tab8&amp;9A"/>
    </sheetNames>
    <sheetDataSet>
      <sheetData sheetId="0">
        <row r="66">
          <cell r="B66">
            <v>6509572</v>
          </cell>
          <cell r="C66">
            <v>5674714</v>
          </cell>
          <cell r="D66">
            <v>6899198</v>
          </cell>
          <cell r="E66">
            <v>6354572</v>
          </cell>
          <cell r="F66">
            <v>6896262</v>
          </cell>
          <cell r="G66">
            <v>6530179</v>
          </cell>
          <cell r="H66">
            <v>6110117</v>
          </cell>
          <cell r="I66">
            <v>7291358</v>
          </cell>
          <cell r="J66">
            <v>6171733</v>
          </cell>
          <cell r="K66">
            <v>6295798</v>
          </cell>
          <cell r="L66">
            <v>6997483</v>
          </cell>
          <cell r="M66">
            <v>9792851</v>
          </cell>
        </row>
        <row r="69">
          <cell r="B69">
            <v>91500619</v>
          </cell>
          <cell r="C69">
            <v>109214460</v>
          </cell>
          <cell r="D69">
            <v>105415475</v>
          </cell>
          <cell r="E69">
            <v>111608195</v>
          </cell>
          <cell r="F69">
            <v>104652288</v>
          </cell>
          <cell r="G69">
            <v>99324434</v>
          </cell>
          <cell r="H69">
            <v>96675837</v>
          </cell>
          <cell r="I69">
            <v>102288993</v>
          </cell>
          <cell r="J69">
            <v>93457601</v>
          </cell>
          <cell r="K69">
            <v>91760486</v>
          </cell>
          <cell r="L69">
            <v>91189393</v>
          </cell>
          <cell r="M69">
            <v>81915278</v>
          </cell>
        </row>
        <row r="72">
          <cell r="B72">
            <v>117383815</v>
          </cell>
          <cell r="C72">
            <v>115267425</v>
          </cell>
          <cell r="D72">
            <v>114393234</v>
          </cell>
          <cell r="E72">
            <v>116642427</v>
          </cell>
          <cell r="F72">
            <v>103544620</v>
          </cell>
          <cell r="G72">
            <v>105771344</v>
          </cell>
          <cell r="H72">
            <v>105870468</v>
          </cell>
          <cell r="I72">
            <v>106820349</v>
          </cell>
          <cell r="J72">
            <v>111954665</v>
          </cell>
          <cell r="K72">
            <v>104574465</v>
          </cell>
          <cell r="L72">
            <v>111195133</v>
          </cell>
          <cell r="M72">
            <v>115335098</v>
          </cell>
        </row>
        <row r="88">
          <cell r="B88">
            <v>218966456</v>
          </cell>
          <cell r="C88">
            <v>221735326</v>
          </cell>
          <cell r="D88">
            <v>221238390</v>
          </cell>
          <cell r="E88">
            <v>222297588</v>
          </cell>
          <cell r="F88">
            <v>224697929</v>
          </cell>
          <cell r="G88">
            <v>223545646</v>
          </cell>
          <cell r="H88">
            <v>225545852</v>
          </cell>
          <cell r="I88">
            <v>226527692</v>
          </cell>
          <cell r="J88">
            <v>228897219</v>
          </cell>
          <cell r="K88">
            <v>230622606</v>
          </cell>
          <cell r="L88">
            <v>234061953</v>
          </cell>
          <cell r="M88">
            <v>243206884</v>
          </cell>
        </row>
        <row r="89">
          <cell r="B89">
            <v>28858338</v>
          </cell>
          <cell r="C89">
            <v>30196096</v>
          </cell>
          <cell r="D89">
            <v>27685858</v>
          </cell>
          <cell r="E89">
            <v>28398447</v>
          </cell>
          <cell r="F89">
            <v>29261561</v>
          </cell>
          <cell r="G89">
            <v>29827288</v>
          </cell>
          <cell r="H89">
            <v>29742778</v>
          </cell>
          <cell r="I89">
            <v>26253364</v>
          </cell>
          <cell r="J89">
            <v>24785877</v>
          </cell>
          <cell r="K89">
            <v>25818159</v>
          </cell>
          <cell r="L89">
            <v>24024647</v>
          </cell>
          <cell r="M89">
            <v>22837320</v>
          </cell>
        </row>
        <row r="103">
          <cell r="B103">
            <v>342164</v>
          </cell>
          <cell r="C103">
            <v>811535</v>
          </cell>
          <cell r="D103">
            <v>635389</v>
          </cell>
          <cell r="E103">
            <v>669197</v>
          </cell>
          <cell r="F103">
            <v>681889</v>
          </cell>
          <cell r="G103">
            <v>885122</v>
          </cell>
          <cell r="H103">
            <v>869571</v>
          </cell>
          <cell r="I103">
            <v>432221</v>
          </cell>
          <cell r="J103">
            <v>516452</v>
          </cell>
          <cell r="K103">
            <v>508775</v>
          </cell>
          <cell r="L103">
            <v>492764</v>
          </cell>
          <cell r="M103">
            <v>847800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7">
          <cell r="B107">
            <v>67878069</v>
          </cell>
          <cell r="C107">
            <v>64445849</v>
          </cell>
          <cell r="D107">
            <v>63539502</v>
          </cell>
          <cell r="E107">
            <v>62469733</v>
          </cell>
          <cell r="F107">
            <v>66954608</v>
          </cell>
          <cell r="G107">
            <v>68964927</v>
          </cell>
          <cell r="H107">
            <v>69489129</v>
          </cell>
          <cell r="I107">
            <v>69707802</v>
          </cell>
          <cell r="J107">
            <v>69150933</v>
          </cell>
          <cell r="K107">
            <v>79759887</v>
          </cell>
          <cell r="L107">
            <v>80438161</v>
          </cell>
          <cell r="M107">
            <v>81681862</v>
          </cell>
        </row>
        <row r="111">
          <cell r="B111">
            <v>4053101</v>
          </cell>
          <cell r="C111">
            <v>3792773</v>
          </cell>
          <cell r="D111">
            <v>4411176</v>
          </cell>
          <cell r="E111">
            <v>1951123</v>
          </cell>
          <cell r="F111">
            <v>2069924</v>
          </cell>
          <cell r="G111">
            <v>3244079</v>
          </cell>
          <cell r="H111">
            <v>2095340</v>
          </cell>
          <cell r="I111">
            <v>2114327</v>
          </cell>
          <cell r="J111">
            <v>2887578</v>
          </cell>
          <cell r="K111">
            <v>2431951</v>
          </cell>
          <cell r="L111">
            <v>1997071</v>
          </cell>
          <cell r="M111">
            <v>2476175</v>
          </cell>
        </row>
        <row r="115">
          <cell r="B115">
            <v>40927585</v>
          </cell>
          <cell r="C115">
            <v>39032982</v>
          </cell>
          <cell r="D115">
            <v>42916613</v>
          </cell>
          <cell r="E115">
            <v>44858945</v>
          </cell>
          <cell r="F115">
            <v>41605901</v>
          </cell>
          <cell r="G115">
            <v>43820681</v>
          </cell>
          <cell r="H115">
            <v>44292416</v>
          </cell>
          <cell r="I115">
            <v>41881109</v>
          </cell>
          <cell r="J115">
            <v>43905778</v>
          </cell>
          <cell r="K115">
            <v>47227076</v>
          </cell>
          <cell r="L115">
            <v>50259886</v>
          </cell>
          <cell r="M115">
            <v>50298937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12tab8&amp;9A"/>
    </sheetNames>
    <sheetDataSet>
      <sheetData sheetId="0">
        <row r="66">
          <cell r="B66">
            <v>7282244</v>
          </cell>
          <cell r="C66">
            <v>7260684</v>
          </cell>
          <cell r="D66">
            <v>6216342</v>
          </cell>
          <cell r="F66">
            <v>7133898</v>
          </cell>
          <cell r="G66">
            <v>6217957</v>
          </cell>
          <cell r="H66">
            <v>8113740</v>
          </cell>
          <cell r="I66">
            <v>6531972</v>
          </cell>
          <cell r="J66">
            <v>6486956</v>
          </cell>
          <cell r="K66">
            <v>7251654</v>
          </cell>
          <cell r="M66">
            <v>9949453</v>
          </cell>
        </row>
        <row r="69">
          <cell r="B69">
            <v>84308509</v>
          </cell>
          <cell r="C69">
            <v>97892001</v>
          </cell>
          <cell r="D69">
            <v>94140131</v>
          </cell>
          <cell r="F69">
            <v>84900632</v>
          </cell>
          <cell r="G69">
            <v>75655257</v>
          </cell>
          <cell r="H69">
            <v>68671659</v>
          </cell>
          <cell r="I69">
            <v>85427727</v>
          </cell>
          <cell r="J69">
            <v>74385984</v>
          </cell>
          <cell r="K69">
            <v>72957170</v>
          </cell>
          <cell r="M69">
            <v>68022158</v>
          </cell>
        </row>
        <row r="72">
          <cell r="B72">
            <v>109797446</v>
          </cell>
          <cell r="C72">
            <v>110542474</v>
          </cell>
          <cell r="D72">
            <v>113782932</v>
          </cell>
          <cell r="F72">
            <v>106309023</v>
          </cell>
          <cell r="G72">
            <v>119333251</v>
          </cell>
          <cell r="H72">
            <v>109021199</v>
          </cell>
          <cell r="I72">
            <v>116059659</v>
          </cell>
          <cell r="J72">
            <v>112980135</v>
          </cell>
          <cell r="K72">
            <v>109649759</v>
          </cell>
          <cell r="M72">
            <v>126043601</v>
          </cell>
        </row>
        <row r="88">
          <cell r="B88">
            <v>244799394</v>
          </cell>
          <cell r="C88">
            <v>247544404</v>
          </cell>
          <cell r="D88">
            <v>251915892</v>
          </cell>
          <cell r="F88">
            <v>260650791</v>
          </cell>
          <cell r="G88">
            <v>262438304</v>
          </cell>
          <cell r="H88">
            <v>264675498</v>
          </cell>
          <cell r="I88">
            <v>268819778</v>
          </cell>
          <cell r="J88">
            <v>272844399</v>
          </cell>
          <cell r="K88">
            <v>278199309</v>
          </cell>
          <cell r="M88">
            <v>282168843</v>
          </cell>
        </row>
        <row r="89">
          <cell r="B89">
            <v>23678432</v>
          </cell>
          <cell r="C89">
            <v>22886228</v>
          </cell>
          <cell r="D89">
            <v>25289028</v>
          </cell>
          <cell r="F89">
            <v>26273451</v>
          </cell>
          <cell r="G89">
            <v>25490581</v>
          </cell>
          <cell r="H89">
            <v>25216496</v>
          </cell>
          <cell r="I89">
            <v>26101140</v>
          </cell>
          <cell r="J89">
            <v>25788133</v>
          </cell>
          <cell r="K89">
            <v>27034485</v>
          </cell>
          <cell r="M89">
            <v>25309088</v>
          </cell>
        </row>
        <row r="103">
          <cell r="B103">
            <v>794011</v>
          </cell>
          <cell r="C103">
            <v>786906</v>
          </cell>
          <cell r="D103">
            <v>657797</v>
          </cell>
          <cell r="F103">
            <v>731406</v>
          </cell>
          <cell r="G103">
            <v>610679</v>
          </cell>
          <cell r="H103">
            <v>661518</v>
          </cell>
          <cell r="I103">
            <v>740960</v>
          </cell>
          <cell r="J103">
            <v>443954</v>
          </cell>
          <cell r="K103">
            <v>338857</v>
          </cell>
          <cell r="M103">
            <v>198814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7">
          <cell r="B107">
            <v>82022205</v>
          </cell>
          <cell r="C107">
            <v>75882309</v>
          </cell>
          <cell r="D107">
            <v>78716720</v>
          </cell>
          <cell r="F107">
            <v>77810154</v>
          </cell>
          <cell r="G107">
            <v>78347386</v>
          </cell>
          <cell r="H107">
            <v>80452824</v>
          </cell>
          <cell r="I107">
            <v>77629661</v>
          </cell>
          <cell r="J107">
            <v>77079271</v>
          </cell>
          <cell r="K107">
            <v>78889807</v>
          </cell>
          <cell r="M107">
            <v>88619371</v>
          </cell>
        </row>
        <row r="111">
          <cell r="B111">
            <v>1914801</v>
          </cell>
          <cell r="C111">
            <v>2421441</v>
          </cell>
          <cell r="D111">
            <v>2779437</v>
          </cell>
          <cell r="F111">
            <v>2030692</v>
          </cell>
          <cell r="G111">
            <v>2800792</v>
          </cell>
          <cell r="H111">
            <v>2471139</v>
          </cell>
          <cell r="I111">
            <v>2469131</v>
          </cell>
          <cell r="J111">
            <v>2101135</v>
          </cell>
          <cell r="K111">
            <v>2302103</v>
          </cell>
          <cell r="M111">
            <v>2065781</v>
          </cell>
        </row>
        <row r="115">
          <cell r="B115">
            <v>52380003</v>
          </cell>
          <cell r="C115">
            <v>48280367</v>
          </cell>
          <cell r="D115">
            <v>50746176</v>
          </cell>
          <cell r="F115">
            <v>52853749</v>
          </cell>
          <cell r="G115">
            <v>52340117</v>
          </cell>
          <cell r="H115">
            <v>54777234</v>
          </cell>
          <cell r="I115">
            <v>52655093</v>
          </cell>
          <cell r="J115">
            <v>52910248</v>
          </cell>
          <cell r="K115">
            <v>52965452</v>
          </cell>
          <cell r="M115">
            <v>54075535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1"/>
  <sheetViews>
    <sheetView showGridLines="0" tabSelected="1" zoomScalePageLayoutView="0" workbookViewId="0" topLeftCell="A1">
      <pane xSplit="1" ySplit="13" topLeftCell="B4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12" sqref="B412"/>
    </sheetView>
  </sheetViews>
  <sheetFormatPr defaultColWidth="9.140625" defaultRowHeight="12.75"/>
  <cols>
    <col min="1" max="1" width="14.140625" style="31" customWidth="1"/>
    <col min="2" max="13" width="13.8515625" style="31" customWidth="1"/>
    <col min="14" max="14" width="12.7109375" style="31" bestFit="1" customWidth="1"/>
    <col min="15" max="15" width="10.7109375" style="31" bestFit="1" customWidth="1"/>
    <col min="16" max="17" width="12.140625" style="31" customWidth="1"/>
    <col min="18" max="18" width="11.7109375" style="31" bestFit="1" customWidth="1"/>
    <col min="19" max="21" width="10.28125" style="31" bestFit="1" customWidth="1"/>
    <col min="22" max="22" width="9.8515625" style="31" bestFit="1" customWidth="1"/>
    <col min="23" max="23" width="10.28125" style="31" bestFit="1" customWidth="1"/>
    <col min="24" max="24" width="9.8515625" style="31" bestFit="1" customWidth="1"/>
    <col min="25" max="25" width="10.28125" style="31" bestFit="1" customWidth="1"/>
    <col min="26" max="26" width="9.8515625" style="31" bestFit="1" customWidth="1"/>
    <col min="27" max="27" width="10.28125" style="31" bestFit="1" customWidth="1"/>
    <col min="28" max="28" width="11.28125" style="31" bestFit="1" customWidth="1"/>
    <col min="29" max="29" width="9.8515625" style="31" bestFit="1" customWidth="1"/>
    <col min="30" max="30" width="10.8515625" style="31" bestFit="1" customWidth="1"/>
    <col min="31" max="31" width="9.140625" style="31" customWidth="1"/>
    <col min="32" max="32" width="11.28125" style="31" customWidth="1"/>
    <col min="33" max="16384" width="9.140625" style="31" customWidth="1"/>
  </cols>
  <sheetData>
    <row r="1" spans="1:7" ht="15">
      <c r="A1" s="40" t="s">
        <v>83</v>
      </c>
      <c r="B1" s="41" t="s">
        <v>94</v>
      </c>
      <c r="C1" s="41"/>
      <c r="D1" s="41"/>
      <c r="E1" s="42"/>
      <c r="F1" s="42"/>
      <c r="G1" s="42"/>
    </row>
    <row r="2" spans="1:7" ht="15">
      <c r="A2" s="40" t="s">
        <v>84</v>
      </c>
      <c r="B2" s="43" t="s">
        <v>67</v>
      </c>
      <c r="C2" s="41"/>
      <c r="D2" s="41"/>
      <c r="E2" s="42"/>
      <c r="F2" s="42"/>
      <c r="G2" s="42"/>
    </row>
    <row r="3" spans="1:7" ht="15">
      <c r="A3" s="40" t="s">
        <v>85</v>
      </c>
      <c r="B3" s="44" t="s">
        <v>93</v>
      </c>
      <c r="C3" s="44"/>
      <c r="D3" s="44"/>
      <c r="E3" s="45"/>
      <c r="F3" s="45"/>
      <c r="G3" s="45"/>
    </row>
    <row r="4" spans="1:7" ht="15">
      <c r="A4" s="40" t="s">
        <v>86</v>
      </c>
      <c r="B4" s="46" t="s">
        <v>100</v>
      </c>
      <c r="C4" s="47"/>
      <c r="D4" s="46"/>
      <c r="E4" s="48"/>
      <c r="F4" s="48"/>
      <c r="G4" s="48"/>
    </row>
    <row r="5" spans="1:7" ht="15">
      <c r="A5" s="40" t="s">
        <v>87</v>
      </c>
      <c r="B5" s="49" t="s">
        <v>55</v>
      </c>
      <c r="C5" s="50"/>
      <c r="D5" s="50"/>
      <c r="E5" s="48"/>
      <c r="F5" s="48"/>
      <c r="G5" s="48"/>
    </row>
    <row r="6" spans="1:7" ht="15">
      <c r="A6" s="40" t="s">
        <v>88</v>
      </c>
      <c r="B6" s="49" t="s">
        <v>89</v>
      </c>
      <c r="C6" s="50"/>
      <c r="D6" s="50"/>
      <c r="E6" s="48"/>
      <c r="F6" s="48"/>
      <c r="G6" s="48"/>
    </row>
    <row r="7" spans="1:7" ht="15">
      <c r="A7" s="40" t="s">
        <v>90</v>
      </c>
      <c r="B7" s="49" t="s">
        <v>91</v>
      </c>
      <c r="C7" s="50"/>
      <c r="D7" s="50"/>
      <c r="E7" s="48"/>
      <c r="F7" s="48"/>
      <c r="G7" s="48"/>
    </row>
    <row r="8" spans="1:7" ht="15">
      <c r="A8" s="51" t="s">
        <v>92</v>
      </c>
      <c r="B8" s="52"/>
      <c r="C8" s="53"/>
      <c r="D8" s="53"/>
      <c r="E8" s="54"/>
      <c r="F8" s="54"/>
      <c r="G8" s="62"/>
    </row>
    <row r="9" ht="12.75"/>
    <row r="10" spans="13:17" ht="12.75">
      <c r="M10" s="32"/>
      <c r="N10" s="32"/>
      <c r="O10" s="32"/>
      <c r="P10" s="32"/>
      <c r="Q10" s="32"/>
    </row>
    <row r="11" spans="1:17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3"/>
      <c r="N11" s="34"/>
      <c r="O11" s="34"/>
      <c r="P11" s="34"/>
      <c r="Q11" s="34"/>
    </row>
    <row r="12" spans="1:13" ht="12.75">
      <c r="A12" s="63"/>
      <c r="B12" s="72" t="s">
        <v>23</v>
      </c>
      <c r="C12" s="70" t="s">
        <v>59</v>
      </c>
      <c r="D12" s="70" t="s">
        <v>69</v>
      </c>
      <c r="E12" s="71" t="s">
        <v>38</v>
      </c>
      <c r="F12" s="71"/>
      <c r="G12" s="71"/>
      <c r="H12" s="71" t="s">
        <v>99</v>
      </c>
      <c r="I12" s="71"/>
      <c r="J12" s="71"/>
      <c r="K12" s="70" t="s">
        <v>71</v>
      </c>
      <c r="L12" s="70" t="s">
        <v>65</v>
      </c>
      <c r="M12" s="70" t="s">
        <v>16</v>
      </c>
    </row>
    <row r="13" spans="1:17" ht="25.5">
      <c r="A13" s="64" t="s">
        <v>98</v>
      </c>
      <c r="B13" s="72"/>
      <c r="C13" s="70" t="s">
        <v>59</v>
      </c>
      <c r="D13" s="70" t="s">
        <v>69</v>
      </c>
      <c r="E13" s="57" t="s">
        <v>60</v>
      </c>
      <c r="F13" s="57" t="s">
        <v>70</v>
      </c>
      <c r="G13" s="58" t="s">
        <v>16</v>
      </c>
      <c r="H13" s="57" t="s">
        <v>62</v>
      </c>
      <c r="I13" s="58" t="s">
        <v>40</v>
      </c>
      <c r="J13" s="57" t="s">
        <v>63</v>
      </c>
      <c r="K13" s="70" t="s">
        <v>71</v>
      </c>
      <c r="L13" s="70" t="s">
        <v>65</v>
      </c>
      <c r="M13" s="70" t="s">
        <v>16</v>
      </c>
      <c r="N13" s="35"/>
      <c r="O13" s="35"/>
      <c r="P13" s="35"/>
      <c r="Q13" s="35"/>
    </row>
    <row r="14" spans="1:17" ht="12.75">
      <c r="A14" s="56">
        <v>33269</v>
      </c>
      <c r="B14" s="59">
        <v>143.262</v>
      </c>
      <c r="C14" s="59">
        <v>4094.684</v>
      </c>
      <c r="D14" s="59">
        <v>964.117</v>
      </c>
      <c r="E14" s="59">
        <v>8277.478</v>
      </c>
      <c r="F14" s="59">
        <v>765.564</v>
      </c>
      <c r="G14" s="60">
        <f aca="true" t="shared" si="0" ref="G14:G77">SUM(E14:F14)</f>
        <v>9043.042</v>
      </c>
      <c r="H14" s="59">
        <v>1092.383</v>
      </c>
      <c r="I14" s="59">
        <v>0</v>
      </c>
      <c r="J14" s="59">
        <v>125.947</v>
      </c>
      <c r="K14" s="59">
        <v>673.777</v>
      </c>
      <c r="L14" s="59">
        <v>1799.617</v>
      </c>
      <c r="M14" s="68">
        <f aca="true" t="shared" si="1" ref="M14:M77">(+B14+C14+D14+G14+H14+I14+J14+K14+L14)</f>
        <v>17936.828999999998</v>
      </c>
      <c r="N14" s="36"/>
      <c r="O14" s="36"/>
      <c r="P14" s="36"/>
      <c r="Q14" s="36"/>
    </row>
    <row r="15" spans="1:17" ht="12.75">
      <c r="A15" s="56">
        <v>33297</v>
      </c>
      <c r="B15" s="59">
        <v>133.907</v>
      </c>
      <c r="C15" s="59">
        <v>4195.177</v>
      </c>
      <c r="D15" s="59">
        <v>1058.248</v>
      </c>
      <c r="E15" s="65">
        <v>8348.423</v>
      </c>
      <c r="F15" s="59">
        <v>816.067</v>
      </c>
      <c r="G15" s="60">
        <f t="shared" si="0"/>
        <v>9164.490000000002</v>
      </c>
      <c r="H15" s="59">
        <v>1226.591</v>
      </c>
      <c r="I15" s="59">
        <v>0</v>
      </c>
      <c r="J15" s="59">
        <v>177.273</v>
      </c>
      <c r="K15" s="59">
        <v>468.885</v>
      </c>
      <c r="L15" s="59">
        <v>1909.556</v>
      </c>
      <c r="M15" s="68">
        <f t="shared" si="1"/>
        <v>18334.127</v>
      </c>
      <c r="N15" s="36"/>
      <c r="O15" s="36"/>
      <c r="P15" s="36"/>
      <c r="Q15" s="36"/>
    </row>
    <row r="16" spans="1:17" ht="12.75">
      <c r="A16" s="56">
        <v>33328</v>
      </c>
      <c r="B16" s="59">
        <v>99.04</v>
      </c>
      <c r="C16" s="59">
        <v>4302.529</v>
      </c>
      <c r="D16" s="59">
        <v>1145.585</v>
      </c>
      <c r="E16" s="59">
        <v>8586.424</v>
      </c>
      <c r="F16" s="59">
        <v>826.848</v>
      </c>
      <c r="G16" s="60">
        <f t="shared" si="0"/>
        <v>9413.272</v>
      </c>
      <c r="H16" s="59">
        <v>1334.395</v>
      </c>
      <c r="I16" s="59">
        <v>0</v>
      </c>
      <c r="J16" s="59">
        <v>163.662</v>
      </c>
      <c r="K16" s="59">
        <v>711.457</v>
      </c>
      <c r="L16" s="59">
        <v>2034.273</v>
      </c>
      <c r="M16" s="68">
        <f t="shared" si="1"/>
        <v>19204.213</v>
      </c>
      <c r="N16" s="36"/>
      <c r="O16" s="36"/>
      <c r="P16" s="36"/>
      <c r="Q16" s="36"/>
    </row>
    <row r="17" spans="1:17" ht="12.75">
      <c r="A17" s="56">
        <v>33358</v>
      </c>
      <c r="B17" s="59">
        <v>143.411</v>
      </c>
      <c r="C17" s="59">
        <v>4527.477</v>
      </c>
      <c r="D17" s="59">
        <v>1288.508</v>
      </c>
      <c r="E17" s="59">
        <v>8515.754</v>
      </c>
      <c r="F17" s="59">
        <v>820.968</v>
      </c>
      <c r="G17" s="60">
        <f t="shared" si="0"/>
        <v>9336.722000000002</v>
      </c>
      <c r="H17" s="59">
        <v>1169.144</v>
      </c>
      <c r="I17" s="59">
        <v>0</v>
      </c>
      <c r="J17" s="59">
        <v>218.864</v>
      </c>
      <c r="K17" s="59">
        <v>586.158</v>
      </c>
      <c r="L17" s="59">
        <v>1972.694</v>
      </c>
      <c r="M17" s="68">
        <f t="shared" si="1"/>
        <v>19242.978000000003</v>
      </c>
      <c r="N17" s="36"/>
      <c r="O17" s="36"/>
      <c r="P17" s="36"/>
      <c r="Q17" s="36"/>
    </row>
    <row r="18" spans="1:17" ht="12.75">
      <c r="A18" s="56">
        <v>33389</v>
      </c>
      <c r="B18" s="59">
        <v>131.624</v>
      </c>
      <c r="C18" s="59">
        <v>4591.062</v>
      </c>
      <c r="D18" s="59">
        <v>1546.684</v>
      </c>
      <c r="E18" s="59">
        <v>8669.723</v>
      </c>
      <c r="F18" s="59">
        <v>807.27</v>
      </c>
      <c r="G18" s="60">
        <f t="shared" si="0"/>
        <v>9476.993</v>
      </c>
      <c r="H18" s="59">
        <v>1277.653</v>
      </c>
      <c r="I18" s="59">
        <v>0</v>
      </c>
      <c r="J18" s="59">
        <v>214.737</v>
      </c>
      <c r="K18" s="59">
        <v>446.405</v>
      </c>
      <c r="L18" s="59">
        <v>1958.643</v>
      </c>
      <c r="M18" s="68">
        <f t="shared" si="1"/>
        <v>19643.801</v>
      </c>
      <c r="N18" s="36"/>
      <c r="O18" s="36"/>
      <c r="P18" s="36"/>
      <c r="Q18" s="36"/>
    </row>
    <row r="19" spans="1:17" ht="12.75">
      <c r="A19" s="56">
        <v>33419</v>
      </c>
      <c r="B19" s="59">
        <v>116.768</v>
      </c>
      <c r="C19" s="59">
        <v>4289.408</v>
      </c>
      <c r="D19" s="59">
        <v>1768.924</v>
      </c>
      <c r="E19" s="59">
        <v>8878.803</v>
      </c>
      <c r="F19" s="59">
        <v>780.782</v>
      </c>
      <c r="G19" s="60">
        <f t="shared" si="0"/>
        <v>9659.585</v>
      </c>
      <c r="H19" s="59">
        <v>1152.499</v>
      </c>
      <c r="I19" s="59">
        <v>0</v>
      </c>
      <c r="J19" s="59">
        <v>450.103</v>
      </c>
      <c r="K19" s="59">
        <v>508.808</v>
      </c>
      <c r="L19" s="59">
        <v>2182.608</v>
      </c>
      <c r="M19" s="68">
        <f t="shared" si="1"/>
        <v>20128.703</v>
      </c>
      <c r="N19" s="36"/>
      <c r="O19" s="36"/>
      <c r="P19" s="36"/>
      <c r="Q19" s="36"/>
    </row>
    <row r="20" spans="1:17" ht="12.75">
      <c r="A20" s="56">
        <v>33450</v>
      </c>
      <c r="B20" s="59">
        <v>161.963</v>
      </c>
      <c r="C20" s="59">
        <v>4252.929</v>
      </c>
      <c r="D20" s="59">
        <v>1981.31</v>
      </c>
      <c r="E20" s="59">
        <v>9072.492</v>
      </c>
      <c r="F20" s="59">
        <v>750.939</v>
      </c>
      <c r="G20" s="60">
        <f t="shared" si="0"/>
        <v>9823.431</v>
      </c>
      <c r="H20" s="59">
        <v>1194.802</v>
      </c>
      <c r="I20" s="59">
        <v>0</v>
      </c>
      <c r="J20" s="59">
        <v>395.599</v>
      </c>
      <c r="K20" s="59">
        <v>773.074</v>
      </c>
      <c r="L20" s="59">
        <v>2168.753</v>
      </c>
      <c r="M20" s="68">
        <f t="shared" si="1"/>
        <v>20751.861</v>
      </c>
      <c r="N20" s="36"/>
      <c r="O20" s="36"/>
      <c r="P20" s="36"/>
      <c r="Q20" s="36"/>
    </row>
    <row r="21" spans="1:17" ht="12.75">
      <c r="A21" s="56">
        <v>33481</v>
      </c>
      <c r="B21" s="59">
        <v>147.017</v>
      </c>
      <c r="C21" s="59">
        <v>4558.383</v>
      </c>
      <c r="D21" s="59">
        <v>2579.41</v>
      </c>
      <c r="E21" s="59">
        <v>9221.264</v>
      </c>
      <c r="F21" s="59">
        <v>736.46</v>
      </c>
      <c r="G21" s="60">
        <f t="shared" si="0"/>
        <v>9957.723999999998</v>
      </c>
      <c r="H21" s="59">
        <v>1056.173</v>
      </c>
      <c r="I21" s="59">
        <v>0</v>
      </c>
      <c r="J21" s="59">
        <v>396.833</v>
      </c>
      <c r="K21" s="59">
        <v>543.044</v>
      </c>
      <c r="L21" s="59">
        <v>2388.936</v>
      </c>
      <c r="M21" s="68">
        <f t="shared" si="1"/>
        <v>21627.52</v>
      </c>
      <c r="N21" s="36"/>
      <c r="O21" s="36"/>
      <c r="P21" s="36"/>
      <c r="Q21" s="36"/>
    </row>
    <row r="22" spans="1:17" ht="12.75">
      <c r="A22" s="56">
        <v>33511</v>
      </c>
      <c r="B22" s="59">
        <v>154.769</v>
      </c>
      <c r="C22" s="59">
        <v>4574.109</v>
      </c>
      <c r="D22" s="59">
        <v>3519.058</v>
      </c>
      <c r="E22" s="59">
        <v>9608.916</v>
      </c>
      <c r="F22" s="59">
        <v>707.753</v>
      </c>
      <c r="G22" s="60">
        <f t="shared" si="0"/>
        <v>10316.669</v>
      </c>
      <c r="H22" s="59">
        <v>1038.646</v>
      </c>
      <c r="I22" s="59">
        <v>0</v>
      </c>
      <c r="J22" s="59">
        <v>413.288</v>
      </c>
      <c r="K22" s="59">
        <v>848.186</v>
      </c>
      <c r="L22" s="59">
        <v>2513.079</v>
      </c>
      <c r="M22" s="68">
        <f t="shared" si="1"/>
        <v>23377.804000000007</v>
      </c>
      <c r="N22" s="36"/>
      <c r="O22" s="36"/>
      <c r="P22" s="36"/>
      <c r="Q22" s="36"/>
    </row>
    <row r="23" spans="1:17" ht="12.75">
      <c r="A23" s="56">
        <v>33542</v>
      </c>
      <c r="B23" s="59">
        <v>164.422</v>
      </c>
      <c r="C23" s="59">
        <v>4401.363</v>
      </c>
      <c r="D23" s="59">
        <v>3867.23</v>
      </c>
      <c r="E23" s="59">
        <v>10160.108</v>
      </c>
      <c r="F23" s="59">
        <v>625.411</v>
      </c>
      <c r="G23" s="60">
        <f t="shared" si="0"/>
        <v>10785.519</v>
      </c>
      <c r="H23" s="59">
        <v>736.905</v>
      </c>
      <c r="I23" s="59">
        <v>0</v>
      </c>
      <c r="J23" s="59">
        <v>513.838</v>
      </c>
      <c r="K23" s="59">
        <v>1215.642</v>
      </c>
      <c r="L23" s="59">
        <v>2408.457</v>
      </c>
      <c r="M23" s="68">
        <f t="shared" si="1"/>
        <v>24093.375999999997</v>
      </c>
      <c r="N23" s="36"/>
      <c r="O23" s="36"/>
      <c r="P23" s="36"/>
      <c r="Q23" s="36"/>
    </row>
    <row r="24" spans="1:17" ht="12.75">
      <c r="A24" s="56">
        <v>33572</v>
      </c>
      <c r="B24" s="59">
        <v>143.932</v>
      </c>
      <c r="C24" s="59">
        <v>4381.745</v>
      </c>
      <c r="D24" s="59">
        <v>4696.725</v>
      </c>
      <c r="E24" s="59">
        <v>10663.83</v>
      </c>
      <c r="F24" s="59">
        <v>654.218</v>
      </c>
      <c r="G24" s="60">
        <f t="shared" si="0"/>
        <v>11318.048</v>
      </c>
      <c r="H24" s="59">
        <v>847.904</v>
      </c>
      <c r="I24" s="59">
        <v>0</v>
      </c>
      <c r="J24" s="59">
        <v>536.525</v>
      </c>
      <c r="K24" s="59">
        <v>1008.245</v>
      </c>
      <c r="L24" s="59">
        <v>2555.33</v>
      </c>
      <c r="M24" s="68">
        <f t="shared" si="1"/>
        <v>25488.453999999998</v>
      </c>
      <c r="N24" s="36"/>
      <c r="O24" s="36"/>
      <c r="P24" s="36"/>
      <c r="Q24" s="36"/>
    </row>
    <row r="25" spans="1:17" ht="12.75">
      <c r="A25" s="56">
        <v>33603</v>
      </c>
      <c r="B25" s="59">
        <v>334.849</v>
      </c>
      <c r="C25" s="59">
        <v>4724.445</v>
      </c>
      <c r="D25" s="59">
        <v>5000.374</v>
      </c>
      <c r="E25" s="59">
        <v>11246.765</v>
      </c>
      <c r="F25" s="59">
        <v>633.313</v>
      </c>
      <c r="G25" s="60">
        <f t="shared" si="0"/>
        <v>11880.078</v>
      </c>
      <c r="H25" s="59">
        <v>867.546</v>
      </c>
      <c r="I25" s="59">
        <v>0</v>
      </c>
      <c r="J25" s="59">
        <v>563.257</v>
      </c>
      <c r="K25" s="59">
        <v>1250.689</v>
      </c>
      <c r="L25" s="59">
        <v>3070.665</v>
      </c>
      <c r="M25" s="68">
        <f t="shared" si="1"/>
        <v>27691.903</v>
      </c>
      <c r="N25" s="36"/>
      <c r="O25" s="36"/>
      <c r="P25" s="36"/>
      <c r="Q25" s="36"/>
    </row>
    <row r="26" spans="1:17" ht="12.75">
      <c r="A26" s="56">
        <v>33634</v>
      </c>
      <c r="B26" s="59">
        <v>190.373</v>
      </c>
      <c r="C26" s="59">
        <v>5631.484</v>
      </c>
      <c r="D26" s="59">
        <v>5392.131</v>
      </c>
      <c r="E26" s="59">
        <v>10898.644</v>
      </c>
      <c r="F26" s="59">
        <v>721.129</v>
      </c>
      <c r="G26" s="60">
        <f t="shared" si="0"/>
        <v>11619.773000000001</v>
      </c>
      <c r="H26" s="59">
        <v>1160.62</v>
      </c>
      <c r="I26" s="59">
        <v>0</v>
      </c>
      <c r="J26" s="59">
        <v>619.349</v>
      </c>
      <c r="K26" s="59">
        <v>1266.445</v>
      </c>
      <c r="L26" s="59">
        <v>2939.204</v>
      </c>
      <c r="M26" s="68">
        <f t="shared" si="1"/>
        <v>28819.379</v>
      </c>
      <c r="N26" s="36"/>
      <c r="O26" s="36"/>
      <c r="P26" s="36"/>
      <c r="Q26" s="36"/>
    </row>
    <row r="27" spans="1:17" ht="12.75">
      <c r="A27" s="56">
        <v>33663</v>
      </c>
      <c r="B27" s="59">
        <v>176.663</v>
      </c>
      <c r="C27" s="59">
        <v>6639.676</v>
      </c>
      <c r="D27" s="59">
        <v>4951.131</v>
      </c>
      <c r="E27" s="59">
        <v>10569.013</v>
      </c>
      <c r="F27" s="59">
        <v>835.892</v>
      </c>
      <c r="G27" s="60">
        <f t="shared" si="0"/>
        <v>11404.905</v>
      </c>
      <c r="H27" s="59">
        <v>1261.652</v>
      </c>
      <c r="I27" s="59">
        <v>0</v>
      </c>
      <c r="J27" s="59">
        <v>482.604</v>
      </c>
      <c r="K27" s="59">
        <v>695.897</v>
      </c>
      <c r="L27" s="59">
        <v>3239.454</v>
      </c>
      <c r="M27" s="68">
        <f t="shared" si="1"/>
        <v>28851.982000000004</v>
      </c>
      <c r="N27" s="36"/>
      <c r="O27" s="36"/>
      <c r="P27" s="36"/>
      <c r="Q27" s="36"/>
    </row>
    <row r="28" spans="1:17" ht="12.75">
      <c r="A28" s="56">
        <v>33694</v>
      </c>
      <c r="B28" s="59">
        <v>260.501</v>
      </c>
      <c r="C28" s="59">
        <v>6955.54</v>
      </c>
      <c r="D28" s="59">
        <v>6241.634</v>
      </c>
      <c r="E28" s="59">
        <v>11226.728</v>
      </c>
      <c r="F28" s="59">
        <v>805.392</v>
      </c>
      <c r="G28" s="60">
        <f t="shared" si="0"/>
        <v>12032.119999999999</v>
      </c>
      <c r="H28" s="59">
        <v>1696.977</v>
      </c>
      <c r="I28" s="59">
        <v>0</v>
      </c>
      <c r="J28" s="59">
        <v>651.517</v>
      </c>
      <c r="K28" s="59">
        <v>557.4</v>
      </c>
      <c r="L28" s="59">
        <v>3481.737</v>
      </c>
      <c r="M28" s="68">
        <f t="shared" si="1"/>
        <v>31877.426</v>
      </c>
      <c r="N28" s="36"/>
      <c r="O28" s="36"/>
      <c r="P28" s="36"/>
      <c r="Q28" s="36"/>
    </row>
    <row r="29" spans="1:17" ht="12.75">
      <c r="A29" s="56">
        <v>33724</v>
      </c>
      <c r="B29" s="59">
        <v>270.159</v>
      </c>
      <c r="C29" s="59">
        <v>8111.196</v>
      </c>
      <c r="D29" s="59">
        <v>6601.612</v>
      </c>
      <c r="E29" s="59">
        <v>10829.705</v>
      </c>
      <c r="F29" s="59">
        <v>806.103</v>
      </c>
      <c r="G29" s="60">
        <f t="shared" si="0"/>
        <v>11635.807999999999</v>
      </c>
      <c r="H29" s="59">
        <v>1710.421</v>
      </c>
      <c r="I29" s="59">
        <v>0</v>
      </c>
      <c r="J29" s="59">
        <v>530.988</v>
      </c>
      <c r="K29" s="59">
        <v>1341.328</v>
      </c>
      <c r="L29" s="59">
        <v>3465.692</v>
      </c>
      <c r="M29" s="68">
        <f t="shared" si="1"/>
        <v>33667.204000000005</v>
      </c>
      <c r="N29" s="36"/>
      <c r="O29" s="36"/>
      <c r="P29" s="36"/>
      <c r="Q29" s="36"/>
    </row>
    <row r="30" spans="1:32" ht="12.75">
      <c r="A30" s="56">
        <v>33755</v>
      </c>
      <c r="B30" s="59">
        <v>259.373</v>
      </c>
      <c r="C30" s="59">
        <v>9360.278</v>
      </c>
      <c r="D30" s="59">
        <v>5576.535</v>
      </c>
      <c r="E30" s="59">
        <v>10573.901</v>
      </c>
      <c r="F30" s="59">
        <v>877.504</v>
      </c>
      <c r="G30" s="60">
        <f t="shared" si="0"/>
        <v>11451.405</v>
      </c>
      <c r="H30" s="59">
        <v>1849.774</v>
      </c>
      <c r="I30" s="59">
        <v>0</v>
      </c>
      <c r="J30" s="59">
        <v>519.428</v>
      </c>
      <c r="K30" s="59">
        <v>1765.284</v>
      </c>
      <c r="L30" s="59">
        <v>3664.391</v>
      </c>
      <c r="M30" s="68">
        <f t="shared" si="1"/>
        <v>34446.468</v>
      </c>
      <c r="N30" s="36"/>
      <c r="O30" s="36"/>
      <c r="P30" s="36"/>
      <c r="Q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ht="12.75">
      <c r="A31" s="56">
        <v>33785</v>
      </c>
      <c r="B31" s="59">
        <v>269.074</v>
      </c>
      <c r="C31" s="59">
        <v>12091.102</v>
      </c>
      <c r="D31" s="59">
        <v>5260.124</v>
      </c>
      <c r="E31" s="59">
        <v>11050.416</v>
      </c>
      <c r="F31" s="59">
        <v>790.512</v>
      </c>
      <c r="G31" s="60">
        <f t="shared" si="0"/>
        <v>11840.928</v>
      </c>
      <c r="H31" s="59">
        <v>2432.324</v>
      </c>
      <c r="I31" s="59">
        <v>0</v>
      </c>
      <c r="J31" s="59">
        <v>527.754</v>
      </c>
      <c r="K31" s="59">
        <v>1235.723</v>
      </c>
      <c r="L31" s="59">
        <v>4561.397</v>
      </c>
      <c r="M31" s="68">
        <f t="shared" si="1"/>
        <v>38218.426</v>
      </c>
      <c r="N31" s="36"/>
      <c r="O31" s="36"/>
      <c r="P31" s="36"/>
      <c r="Q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28" ht="12.75">
      <c r="A32" s="56">
        <v>33816</v>
      </c>
      <c r="B32" s="59">
        <v>234.211</v>
      </c>
      <c r="C32" s="59">
        <v>11326.679</v>
      </c>
      <c r="D32" s="59">
        <v>5412.896</v>
      </c>
      <c r="E32" s="59">
        <v>10943.62</v>
      </c>
      <c r="F32" s="59">
        <v>853.933</v>
      </c>
      <c r="G32" s="60">
        <f t="shared" si="0"/>
        <v>11797.553</v>
      </c>
      <c r="H32" s="59">
        <v>2568.416</v>
      </c>
      <c r="I32" s="59">
        <v>0</v>
      </c>
      <c r="J32" s="59">
        <v>659.32</v>
      </c>
      <c r="K32" s="59">
        <v>1059.976</v>
      </c>
      <c r="L32" s="59">
        <v>4191.445</v>
      </c>
      <c r="M32" s="68">
        <f t="shared" si="1"/>
        <v>37250.496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17" ht="12.75">
      <c r="A33" s="56">
        <v>33847</v>
      </c>
      <c r="B33" s="59">
        <v>310.473</v>
      </c>
      <c r="C33" s="59">
        <v>11599.693</v>
      </c>
      <c r="D33" s="59">
        <v>6041.201</v>
      </c>
      <c r="E33" s="59">
        <v>11194.744</v>
      </c>
      <c r="F33" s="59">
        <v>1000.208</v>
      </c>
      <c r="G33" s="60">
        <f t="shared" si="0"/>
        <v>12194.952000000001</v>
      </c>
      <c r="H33" s="59">
        <v>2517.367</v>
      </c>
      <c r="I33" s="59">
        <v>0</v>
      </c>
      <c r="J33" s="59">
        <v>793.985</v>
      </c>
      <c r="K33" s="59">
        <v>1759.936</v>
      </c>
      <c r="L33" s="59">
        <v>4577.637</v>
      </c>
      <c r="M33" s="68">
        <f t="shared" si="1"/>
        <v>39795.244000000006</v>
      </c>
      <c r="N33" s="36"/>
      <c r="O33" s="36"/>
      <c r="P33" s="36"/>
      <c r="Q33" s="36"/>
    </row>
    <row r="34" spans="1:17" ht="12.75">
      <c r="A34" s="56">
        <v>33877</v>
      </c>
      <c r="B34" s="59">
        <v>281.525</v>
      </c>
      <c r="C34" s="59">
        <v>11217.099</v>
      </c>
      <c r="D34" s="59">
        <v>5882.008</v>
      </c>
      <c r="E34" s="59">
        <v>11675.194</v>
      </c>
      <c r="F34" s="59">
        <v>817.029</v>
      </c>
      <c r="G34" s="60">
        <f t="shared" si="0"/>
        <v>12492.223</v>
      </c>
      <c r="H34" s="59">
        <v>2584.273</v>
      </c>
      <c r="I34" s="59">
        <v>0</v>
      </c>
      <c r="J34" s="59">
        <v>2578.247</v>
      </c>
      <c r="K34" s="59">
        <v>998.985</v>
      </c>
      <c r="L34" s="59">
        <v>5836.206</v>
      </c>
      <c r="M34" s="68">
        <f t="shared" si="1"/>
        <v>41870.566</v>
      </c>
      <c r="N34" s="36"/>
      <c r="O34" s="36"/>
      <c r="P34" s="36"/>
      <c r="Q34" s="36"/>
    </row>
    <row r="35" spans="1:17" ht="12.75">
      <c r="A35" s="56">
        <v>33908</v>
      </c>
      <c r="B35" s="59">
        <v>280.655</v>
      </c>
      <c r="C35" s="59">
        <v>9810.781</v>
      </c>
      <c r="D35" s="59">
        <v>5619.309</v>
      </c>
      <c r="E35" s="59">
        <v>11552.884</v>
      </c>
      <c r="F35" s="59">
        <v>936.953</v>
      </c>
      <c r="G35" s="60">
        <f t="shared" si="0"/>
        <v>12489.837</v>
      </c>
      <c r="H35" s="59">
        <v>3149.774</v>
      </c>
      <c r="I35" s="59">
        <v>0</v>
      </c>
      <c r="J35" s="59">
        <v>4503.524</v>
      </c>
      <c r="K35" s="59">
        <v>873.713</v>
      </c>
      <c r="L35" s="59">
        <v>5334.109</v>
      </c>
      <c r="M35" s="68">
        <f t="shared" si="1"/>
        <v>42061.702000000005</v>
      </c>
      <c r="N35" s="36"/>
      <c r="O35" s="36"/>
      <c r="P35" s="36"/>
      <c r="Q35" s="36"/>
    </row>
    <row r="36" spans="1:17" ht="12.75">
      <c r="A36" s="56">
        <v>33938</v>
      </c>
      <c r="B36" s="59">
        <v>304.574</v>
      </c>
      <c r="C36" s="59">
        <v>11006.162</v>
      </c>
      <c r="D36" s="59">
        <v>5933.815</v>
      </c>
      <c r="E36" s="59">
        <v>12117.901</v>
      </c>
      <c r="F36" s="59">
        <v>963.479</v>
      </c>
      <c r="G36" s="60">
        <f t="shared" si="0"/>
        <v>13081.38</v>
      </c>
      <c r="H36" s="59">
        <v>2676.384</v>
      </c>
      <c r="I36" s="59">
        <v>0</v>
      </c>
      <c r="J36" s="59">
        <v>4175.29</v>
      </c>
      <c r="K36" s="59">
        <v>1414.483</v>
      </c>
      <c r="L36" s="59">
        <v>5649.166</v>
      </c>
      <c r="M36" s="68">
        <f t="shared" si="1"/>
        <v>44241.25399999999</v>
      </c>
      <c r="N36" s="36"/>
      <c r="O36" s="36"/>
      <c r="P36" s="36"/>
      <c r="Q36" s="36"/>
    </row>
    <row r="37" spans="1:17" ht="12.75">
      <c r="A37" s="56">
        <v>33969</v>
      </c>
      <c r="B37" s="59">
        <v>448.248</v>
      </c>
      <c r="C37" s="59">
        <v>10664.484</v>
      </c>
      <c r="D37" s="59">
        <v>6770.682</v>
      </c>
      <c r="E37" s="59">
        <v>13281.839</v>
      </c>
      <c r="F37" s="59">
        <v>813.222</v>
      </c>
      <c r="G37" s="60">
        <f t="shared" si="0"/>
        <v>14095.061</v>
      </c>
      <c r="H37" s="59">
        <v>2401.776</v>
      </c>
      <c r="I37" s="59">
        <v>0</v>
      </c>
      <c r="J37" s="59">
        <v>5078.155</v>
      </c>
      <c r="K37" s="59">
        <v>1144.329</v>
      </c>
      <c r="L37" s="59">
        <v>6465.158</v>
      </c>
      <c r="M37" s="68">
        <f t="shared" si="1"/>
        <v>47067.893</v>
      </c>
      <c r="N37" s="36"/>
      <c r="O37" s="36"/>
      <c r="P37" s="36"/>
      <c r="Q37" s="36"/>
    </row>
    <row r="38" spans="1:17" ht="12.75">
      <c r="A38" s="56">
        <v>34000</v>
      </c>
      <c r="B38" s="59">
        <v>261.158</v>
      </c>
      <c r="C38" s="59">
        <v>11249.54</v>
      </c>
      <c r="D38" s="59">
        <v>6947.136</v>
      </c>
      <c r="E38" s="59">
        <v>13712.82</v>
      </c>
      <c r="F38" s="59">
        <v>904.584</v>
      </c>
      <c r="G38" s="60">
        <f t="shared" si="0"/>
        <v>14617.404</v>
      </c>
      <c r="H38" s="59">
        <v>2904.634</v>
      </c>
      <c r="I38" s="59">
        <v>0</v>
      </c>
      <c r="J38" s="59">
        <v>4242.489</v>
      </c>
      <c r="K38" s="59">
        <v>1351.085</v>
      </c>
      <c r="L38" s="59">
        <v>6061.33</v>
      </c>
      <c r="M38" s="68">
        <f t="shared" si="1"/>
        <v>47634.776000000005</v>
      </c>
      <c r="N38" s="36"/>
      <c r="O38" s="36"/>
      <c r="P38" s="36"/>
      <c r="Q38" s="36"/>
    </row>
    <row r="39" spans="1:17" ht="12.75">
      <c r="A39" s="56">
        <v>34028</v>
      </c>
      <c r="B39" s="59">
        <v>204.913</v>
      </c>
      <c r="C39" s="59">
        <v>11849.843</v>
      </c>
      <c r="D39" s="59">
        <v>6421.24</v>
      </c>
      <c r="E39" s="59">
        <v>14262.887</v>
      </c>
      <c r="F39" s="59">
        <v>824.076</v>
      </c>
      <c r="G39" s="60">
        <f t="shared" si="0"/>
        <v>15086.963</v>
      </c>
      <c r="H39" s="59">
        <v>2920.507</v>
      </c>
      <c r="I39" s="59">
        <v>0</v>
      </c>
      <c r="J39" s="59">
        <v>4286.488</v>
      </c>
      <c r="K39" s="59">
        <v>1416.222</v>
      </c>
      <c r="L39" s="59">
        <v>5322.056</v>
      </c>
      <c r="M39" s="68">
        <f t="shared" si="1"/>
        <v>47508.231999999996</v>
      </c>
      <c r="N39" s="36"/>
      <c r="O39" s="36"/>
      <c r="P39" s="36"/>
      <c r="Q39" s="36"/>
    </row>
    <row r="40" spans="1:17" ht="12.75">
      <c r="A40" s="56">
        <v>34059</v>
      </c>
      <c r="B40" s="59">
        <v>303.17</v>
      </c>
      <c r="C40" s="59">
        <v>10680.701</v>
      </c>
      <c r="D40" s="59">
        <v>6604.284</v>
      </c>
      <c r="E40" s="59">
        <v>15357.73</v>
      </c>
      <c r="F40" s="59">
        <v>1483.107</v>
      </c>
      <c r="G40" s="60">
        <f t="shared" si="0"/>
        <v>16840.837</v>
      </c>
      <c r="H40" s="59">
        <v>2024.544</v>
      </c>
      <c r="I40" s="59">
        <v>0</v>
      </c>
      <c r="J40" s="59">
        <v>5011.346</v>
      </c>
      <c r="K40" s="59">
        <v>1362.333</v>
      </c>
      <c r="L40" s="59">
        <v>6015.634</v>
      </c>
      <c r="M40" s="68">
        <f t="shared" si="1"/>
        <v>48842.848999999995</v>
      </c>
      <c r="N40" s="36"/>
      <c r="O40" s="36"/>
      <c r="P40" s="36"/>
      <c r="Q40" s="36"/>
    </row>
    <row r="41" spans="1:17" ht="12.75">
      <c r="A41" s="56">
        <v>34089</v>
      </c>
      <c r="B41" s="59">
        <v>275.114</v>
      </c>
      <c r="C41" s="59">
        <v>11924.327</v>
      </c>
      <c r="D41" s="59">
        <v>6929.781</v>
      </c>
      <c r="E41" s="59">
        <v>15545.339</v>
      </c>
      <c r="F41" s="59">
        <v>1552.261</v>
      </c>
      <c r="G41" s="60">
        <f t="shared" si="0"/>
        <v>17097.6</v>
      </c>
      <c r="H41" s="59">
        <v>2102.057</v>
      </c>
      <c r="I41" s="59">
        <v>0</v>
      </c>
      <c r="J41" s="59">
        <v>4330.218</v>
      </c>
      <c r="K41" s="59">
        <v>1208.03</v>
      </c>
      <c r="L41" s="59">
        <v>5135.32</v>
      </c>
      <c r="M41" s="68">
        <f t="shared" si="1"/>
        <v>49002.447</v>
      </c>
      <c r="N41" s="36"/>
      <c r="O41" s="36"/>
      <c r="P41" s="36"/>
      <c r="Q41" s="36"/>
    </row>
    <row r="42" spans="1:17" ht="12.75">
      <c r="A42" s="56">
        <v>34120</v>
      </c>
      <c r="B42" s="59">
        <v>352.181</v>
      </c>
      <c r="C42" s="59">
        <v>11933.295</v>
      </c>
      <c r="D42" s="59">
        <v>6984.357</v>
      </c>
      <c r="E42" s="59">
        <v>16003.192</v>
      </c>
      <c r="F42" s="59">
        <v>1529.702</v>
      </c>
      <c r="G42" s="60">
        <f t="shared" si="0"/>
        <v>17532.894</v>
      </c>
      <c r="H42" s="59">
        <v>2763.749</v>
      </c>
      <c r="I42" s="59">
        <v>0</v>
      </c>
      <c r="J42" s="59">
        <v>4323.516</v>
      </c>
      <c r="K42" s="59">
        <v>1325.801</v>
      </c>
      <c r="L42" s="59">
        <v>5359.375</v>
      </c>
      <c r="M42" s="68">
        <f t="shared" si="1"/>
        <v>50575.168</v>
      </c>
      <c r="N42" s="36"/>
      <c r="O42" s="36"/>
      <c r="P42" s="36"/>
      <c r="Q42" s="36"/>
    </row>
    <row r="43" spans="1:17" ht="12.75">
      <c r="A43" s="56">
        <v>34150</v>
      </c>
      <c r="B43" s="59">
        <v>346.719</v>
      </c>
      <c r="C43" s="59">
        <v>12095.946</v>
      </c>
      <c r="D43" s="59">
        <v>7280.651</v>
      </c>
      <c r="E43" s="59">
        <v>17222.708</v>
      </c>
      <c r="F43" s="59">
        <v>1561.773</v>
      </c>
      <c r="G43" s="60">
        <f t="shared" si="0"/>
        <v>18784.481</v>
      </c>
      <c r="H43" s="59">
        <v>1758.67</v>
      </c>
      <c r="I43" s="59">
        <v>0</v>
      </c>
      <c r="J43" s="59">
        <v>4232.133</v>
      </c>
      <c r="K43" s="59">
        <v>1199.04</v>
      </c>
      <c r="L43" s="59">
        <v>5919.352</v>
      </c>
      <c r="M43" s="68">
        <f t="shared" si="1"/>
        <v>51616.992</v>
      </c>
      <c r="N43" s="36"/>
      <c r="O43" s="36"/>
      <c r="P43" s="36"/>
      <c r="Q43" s="36"/>
    </row>
    <row r="44" spans="1:17" ht="12.75">
      <c r="A44" s="56">
        <v>34181</v>
      </c>
      <c r="B44" s="59">
        <v>292.789</v>
      </c>
      <c r="C44" s="59">
        <v>12768.696</v>
      </c>
      <c r="D44" s="59">
        <v>7648.719</v>
      </c>
      <c r="E44" s="59">
        <v>18167.251</v>
      </c>
      <c r="F44" s="59">
        <v>1410.124</v>
      </c>
      <c r="G44" s="60">
        <f t="shared" si="0"/>
        <v>19577.375</v>
      </c>
      <c r="H44" s="59">
        <v>2721.312</v>
      </c>
      <c r="I44" s="59">
        <v>0</v>
      </c>
      <c r="J44" s="59">
        <v>4703.92</v>
      </c>
      <c r="K44" s="59">
        <v>1076.379</v>
      </c>
      <c r="L44" s="59">
        <v>6020.012</v>
      </c>
      <c r="M44" s="68">
        <f t="shared" si="1"/>
        <v>54809.202</v>
      </c>
      <c r="N44" s="36"/>
      <c r="O44" s="36"/>
      <c r="P44" s="36"/>
      <c r="Q44" s="36"/>
    </row>
    <row r="45" spans="1:17" ht="12.75">
      <c r="A45" s="56">
        <v>34212</v>
      </c>
      <c r="B45" s="59">
        <v>358.255</v>
      </c>
      <c r="C45" s="59">
        <v>12113.087</v>
      </c>
      <c r="D45" s="59">
        <v>8382.298</v>
      </c>
      <c r="E45" s="59">
        <v>18255.048</v>
      </c>
      <c r="F45" s="59">
        <v>1543.764</v>
      </c>
      <c r="G45" s="60">
        <f t="shared" si="0"/>
        <v>19798.811999999998</v>
      </c>
      <c r="H45" s="59">
        <v>2557.152</v>
      </c>
      <c r="I45" s="59">
        <v>0</v>
      </c>
      <c r="J45" s="59">
        <v>4693.097</v>
      </c>
      <c r="K45" s="59">
        <v>974.764</v>
      </c>
      <c r="L45" s="59">
        <v>5511.59</v>
      </c>
      <c r="M45" s="68">
        <f t="shared" si="1"/>
        <v>54389.05500000001</v>
      </c>
      <c r="N45" s="36"/>
      <c r="O45" s="36"/>
      <c r="P45" s="36"/>
      <c r="Q45" s="36"/>
    </row>
    <row r="46" spans="1:17" ht="12.75">
      <c r="A46" s="56">
        <v>34242</v>
      </c>
      <c r="B46" s="59">
        <v>396.945</v>
      </c>
      <c r="C46" s="59">
        <v>12559.768</v>
      </c>
      <c r="D46" s="59">
        <v>8352.733</v>
      </c>
      <c r="E46" s="59">
        <v>19964.593</v>
      </c>
      <c r="F46" s="59">
        <v>1596.504</v>
      </c>
      <c r="G46" s="60">
        <f t="shared" si="0"/>
        <v>21561.097</v>
      </c>
      <c r="H46" s="59">
        <v>1645.016</v>
      </c>
      <c r="I46" s="59">
        <v>0</v>
      </c>
      <c r="J46" s="59">
        <v>4736.57</v>
      </c>
      <c r="K46" s="59">
        <v>926.858</v>
      </c>
      <c r="L46" s="59">
        <v>5815.929</v>
      </c>
      <c r="M46" s="68">
        <f t="shared" si="1"/>
        <v>55994.91600000001</v>
      </c>
      <c r="N46" s="36"/>
      <c r="O46" s="36"/>
      <c r="P46" s="36"/>
      <c r="Q46" s="36"/>
    </row>
    <row r="47" spans="1:17" ht="12.75">
      <c r="A47" s="56">
        <v>34273</v>
      </c>
      <c r="B47" s="59">
        <v>328.03</v>
      </c>
      <c r="C47" s="59">
        <v>13417.424</v>
      </c>
      <c r="D47" s="59">
        <v>7872.673</v>
      </c>
      <c r="E47" s="59">
        <v>20402.058</v>
      </c>
      <c r="F47" s="59">
        <v>1312.107</v>
      </c>
      <c r="G47" s="60">
        <f t="shared" si="0"/>
        <v>21714.165</v>
      </c>
      <c r="H47" s="59">
        <v>2216.939</v>
      </c>
      <c r="I47" s="59">
        <v>0</v>
      </c>
      <c r="J47" s="59">
        <v>4861.829</v>
      </c>
      <c r="K47" s="59">
        <v>1709.512</v>
      </c>
      <c r="L47" s="59">
        <v>5925.284</v>
      </c>
      <c r="M47" s="68">
        <f t="shared" si="1"/>
        <v>58045.856</v>
      </c>
      <c r="N47" s="36"/>
      <c r="O47" s="36"/>
      <c r="P47" s="36"/>
      <c r="Q47" s="36"/>
    </row>
    <row r="48" spans="1:17" ht="12.75">
      <c r="A48" s="56">
        <v>34303</v>
      </c>
      <c r="B48" s="59">
        <v>403.629</v>
      </c>
      <c r="C48" s="59">
        <v>13093.148</v>
      </c>
      <c r="D48" s="59">
        <v>8810.565</v>
      </c>
      <c r="E48" s="59">
        <v>21342.214</v>
      </c>
      <c r="F48" s="59">
        <v>1212.786</v>
      </c>
      <c r="G48" s="60">
        <f t="shared" si="0"/>
        <v>22555</v>
      </c>
      <c r="H48" s="59">
        <v>2379.801</v>
      </c>
      <c r="I48" s="59">
        <v>0</v>
      </c>
      <c r="J48" s="59">
        <v>4897.738</v>
      </c>
      <c r="K48" s="59">
        <v>1180.238</v>
      </c>
      <c r="L48" s="59">
        <v>6244.724</v>
      </c>
      <c r="M48" s="68">
        <f t="shared" si="1"/>
        <v>59564.843</v>
      </c>
      <c r="N48" s="36"/>
      <c r="O48" s="36"/>
      <c r="P48" s="36"/>
      <c r="Q48" s="36"/>
    </row>
    <row r="49" spans="1:17" ht="12.75">
      <c r="A49" s="56">
        <v>34334</v>
      </c>
      <c r="B49" s="59">
        <v>615.9</v>
      </c>
      <c r="C49" s="59">
        <v>13064.727</v>
      </c>
      <c r="D49" s="59">
        <v>9420.686</v>
      </c>
      <c r="E49" s="59">
        <v>22258.514</v>
      </c>
      <c r="F49" s="59">
        <v>1299.414</v>
      </c>
      <c r="G49" s="60">
        <f t="shared" si="0"/>
        <v>23557.928</v>
      </c>
      <c r="H49" s="59">
        <v>2175.161</v>
      </c>
      <c r="I49" s="59">
        <v>0</v>
      </c>
      <c r="J49" s="59">
        <v>4835.733</v>
      </c>
      <c r="K49" s="59">
        <v>1158.381</v>
      </c>
      <c r="L49" s="59">
        <v>7463.307</v>
      </c>
      <c r="M49" s="68">
        <f t="shared" si="1"/>
        <v>62291.823000000004</v>
      </c>
      <c r="N49" s="36"/>
      <c r="O49" s="36"/>
      <c r="P49" s="36"/>
      <c r="Q49" s="36"/>
    </row>
    <row r="50" spans="1:17" ht="12.75">
      <c r="A50" s="56">
        <v>34365</v>
      </c>
      <c r="B50" s="59">
        <v>483.27</v>
      </c>
      <c r="C50" s="59">
        <v>13965.677</v>
      </c>
      <c r="D50" s="59">
        <v>10544.12</v>
      </c>
      <c r="E50" s="59">
        <v>22591.885</v>
      </c>
      <c r="F50" s="59">
        <v>1201.937</v>
      </c>
      <c r="G50" s="60">
        <f t="shared" si="0"/>
        <v>23793.822</v>
      </c>
      <c r="H50" s="59">
        <v>2707.998</v>
      </c>
      <c r="I50" s="59">
        <v>0</v>
      </c>
      <c r="J50" s="59">
        <v>4736.528</v>
      </c>
      <c r="K50" s="59">
        <v>1335.154</v>
      </c>
      <c r="L50" s="59">
        <v>6811.526</v>
      </c>
      <c r="M50" s="68">
        <f t="shared" si="1"/>
        <v>64378.095</v>
      </c>
      <c r="N50" s="36"/>
      <c r="O50" s="36"/>
      <c r="P50" s="36"/>
      <c r="Q50" s="36"/>
    </row>
    <row r="51" spans="1:17" ht="12.75">
      <c r="A51" s="56">
        <v>34393</v>
      </c>
      <c r="B51" s="59">
        <v>412.634</v>
      </c>
      <c r="C51" s="59">
        <v>14255.401</v>
      </c>
      <c r="D51" s="59">
        <v>11528.411</v>
      </c>
      <c r="E51" s="59">
        <v>23275.402</v>
      </c>
      <c r="F51" s="59">
        <v>1322.737</v>
      </c>
      <c r="G51" s="60">
        <f t="shared" si="0"/>
        <v>24598.139</v>
      </c>
      <c r="H51" s="59">
        <v>3778.49</v>
      </c>
      <c r="I51" s="59">
        <v>0</v>
      </c>
      <c r="J51" s="59">
        <v>4973.788</v>
      </c>
      <c r="K51" s="59">
        <v>1513.654</v>
      </c>
      <c r="L51" s="59">
        <v>7020.359</v>
      </c>
      <c r="M51" s="68">
        <f t="shared" si="1"/>
        <v>68080.876</v>
      </c>
      <c r="N51" s="36"/>
      <c r="O51" s="36"/>
      <c r="P51" s="36"/>
      <c r="Q51" s="36"/>
    </row>
    <row r="52" spans="1:17" ht="12.75">
      <c r="A52" s="56">
        <v>34424</v>
      </c>
      <c r="B52" s="59">
        <v>342.03</v>
      </c>
      <c r="C52" s="59">
        <v>14461.631</v>
      </c>
      <c r="D52" s="59">
        <v>13068.611</v>
      </c>
      <c r="E52" s="59">
        <v>24031.273</v>
      </c>
      <c r="F52" s="59">
        <v>1783.732</v>
      </c>
      <c r="G52" s="60">
        <f t="shared" si="0"/>
        <v>25815.005</v>
      </c>
      <c r="H52" s="59">
        <v>2783.342</v>
      </c>
      <c r="I52" s="59">
        <v>0</v>
      </c>
      <c r="J52" s="59">
        <v>4611.779</v>
      </c>
      <c r="K52" s="59">
        <v>2044.458</v>
      </c>
      <c r="L52" s="59">
        <v>8195.938</v>
      </c>
      <c r="M52" s="68">
        <f t="shared" si="1"/>
        <v>71322.794</v>
      </c>
      <c r="N52" s="36"/>
      <c r="O52" s="36"/>
      <c r="P52" s="36"/>
      <c r="Q52" s="36"/>
    </row>
    <row r="53" spans="1:17" ht="12.75">
      <c r="A53" s="56">
        <v>34454</v>
      </c>
      <c r="B53" s="59">
        <v>321.139</v>
      </c>
      <c r="C53" s="59">
        <v>16061.794</v>
      </c>
      <c r="D53" s="59">
        <v>13094.647</v>
      </c>
      <c r="E53" s="59">
        <v>24011.671</v>
      </c>
      <c r="F53" s="59">
        <v>2048.966</v>
      </c>
      <c r="G53" s="60">
        <f t="shared" si="0"/>
        <v>26060.637</v>
      </c>
      <c r="H53" s="59">
        <v>3327.829</v>
      </c>
      <c r="I53" s="59">
        <v>0</v>
      </c>
      <c r="J53" s="59">
        <v>4855.771</v>
      </c>
      <c r="K53" s="59">
        <v>1853.731</v>
      </c>
      <c r="L53" s="59">
        <v>6512.602</v>
      </c>
      <c r="M53" s="68">
        <f t="shared" si="1"/>
        <v>72088.15000000001</v>
      </c>
      <c r="N53" s="36"/>
      <c r="O53" s="36"/>
      <c r="P53" s="36"/>
      <c r="Q53" s="36"/>
    </row>
    <row r="54" spans="1:17" ht="12.75">
      <c r="A54" s="56">
        <v>34485</v>
      </c>
      <c r="B54" s="59">
        <v>460.897</v>
      </c>
      <c r="C54" s="59">
        <v>15085.15</v>
      </c>
      <c r="D54" s="59">
        <v>12795.234</v>
      </c>
      <c r="E54" s="59">
        <v>24376.952</v>
      </c>
      <c r="F54" s="59">
        <v>1796.978</v>
      </c>
      <c r="G54" s="60">
        <f t="shared" si="0"/>
        <v>26173.93</v>
      </c>
      <c r="H54" s="59">
        <v>3356.139</v>
      </c>
      <c r="I54" s="59">
        <v>0</v>
      </c>
      <c r="J54" s="59">
        <v>6219.483</v>
      </c>
      <c r="K54" s="59">
        <v>1298.73</v>
      </c>
      <c r="L54" s="59">
        <v>7157.575</v>
      </c>
      <c r="M54" s="68">
        <f t="shared" si="1"/>
        <v>72547.138</v>
      </c>
      <c r="N54" s="36"/>
      <c r="O54" s="36"/>
      <c r="P54" s="36"/>
      <c r="Q54" s="36"/>
    </row>
    <row r="55" spans="1:17" ht="12.75">
      <c r="A55" s="56">
        <v>34515</v>
      </c>
      <c r="B55" s="59">
        <v>503.823</v>
      </c>
      <c r="C55" s="59">
        <v>15523.494</v>
      </c>
      <c r="D55" s="59">
        <v>13106.951</v>
      </c>
      <c r="E55" s="59">
        <v>26455.902</v>
      </c>
      <c r="F55" s="59">
        <v>1862.98</v>
      </c>
      <c r="G55" s="60">
        <f t="shared" si="0"/>
        <v>28318.881999999998</v>
      </c>
      <c r="H55" s="59">
        <v>2992.131</v>
      </c>
      <c r="I55" s="59">
        <v>0</v>
      </c>
      <c r="J55" s="59">
        <v>5807.289</v>
      </c>
      <c r="K55" s="59">
        <v>1107.385</v>
      </c>
      <c r="L55" s="59">
        <v>9381.975</v>
      </c>
      <c r="M55" s="68">
        <f t="shared" si="1"/>
        <v>76741.93</v>
      </c>
      <c r="N55" s="36"/>
      <c r="O55" s="36"/>
      <c r="P55" s="36"/>
      <c r="Q55" s="36"/>
    </row>
    <row r="56" spans="1:17" ht="12.75">
      <c r="A56" s="56">
        <v>34546</v>
      </c>
      <c r="B56" s="59">
        <v>371.378</v>
      </c>
      <c r="C56" s="59">
        <v>16161.133</v>
      </c>
      <c r="D56" s="59">
        <v>14096.271</v>
      </c>
      <c r="E56" s="59">
        <v>25894.091</v>
      </c>
      <c r="F56" s="59">
        <v>1931.989</v>
      </c>
      <c r="G56" s="60">
        <f t="shared" si="0"/>
        <v>27826.08</v>
      </c>
      <c r="H56" s="59">
        <v>3284.73</v>
      </c>
      <c r="I56" s="59">
        <v>0</v>
      </c>
      <c r="J56" s="59">
        <v>7139.757</v>
      </c>
      <c r="K56" s="59">
        <v>2354.572</v>
      </c>
      <c r="L56" s="59">
        <v>7466.531</v>
      </c>
      <c r="M56" s="68">
        <f t="shared" si="1"/>
        <v>78700.452</v>
      </c>
      <c r="N56" s="36"/>
      <c r="O56" s="36"/>
      <c r="P56" s="36"/>
      <c r="Q56" s="36"/>
    </row>
    <row r="57" spans="1:17" ht="12.75">
      <c r="A57" s="56">
        <v>34577</v>
      </c>
      <c r="B57" s="59">
        <v>618.468</v>
      </c>
      <c r="C57" s="59">
        <v>17437.096</v>
      </c>
      <c r="D57" s="59">
        <v>15317.257</v>
      </c>
      <c r="E57" s="59">
        <v>26547.271</v>
      </c>
      <c r="F57" s="59">
        <v>1785.526</v>
      </c>
      <c r="G57" s="60">
        <f t="shared" si="0"/>
        <v>28332.797000000002</v>
      </c>
      <c r="H57" s="59">
        <v>2742.461</v>
      </c>
      <c r="I57" s="59">
        <v>0</v>
      </c>
      <c r="J57" s="59">
        <v>8506.868</v>
      </c>
      <c r="K57" s="59">
        <v>1841.951</v>
      </c>
      <c r="L57" s="59">
        <v>8090.794</v>
      </c>
      <c r="M57" s="68">
        <f t="shared" si="1"/>
        <v>82887.692</v>
      </c>
      <c r="N57" s="36"/>
      <c r="O57" s="36"/>
      <c r="P57" s="36"/>
      <c r="Q57" s="36"/>
    </row>
    <row r="58" spans="1:17" ht="12.75">
      <c r="A58" s="56">
        <v>34607</v>
      </c>
      <c r="B58" s="59">
        <v>511.418</v>
      </c>
      <c r="C58" s="59">
        <v>16993.733</v>
      </c>
      <c r="D58" s="59">
        <v>13759.518</v>
      </c>
      <c r="E58" s="59">
        <v>28782.805</v>
      </c>
      <c r="F58" s="59">
        <v>2442.692</v>
      </c>
      <c r="G58" s="60">
        <f t="shared" si="0"/>
        <v>31225.497</v>
      </c>
      <c r="H58" s="59">
        <v>3310.958</v>
      </c>
      <c r="I58" s="59">
        <v>0</v>
      </c>
      <c r="J58" s="59">
        <v>8238.065</v>
      </c>
      <c r="K58" s="59">
        <v>2526.766</v>
      </c>
      <c r="L58" s="59">
        <v>9581.052</v>
      </c>
      <c r="M58" s="68">
        <f t="shared" si="1"/>
        <v>86147.007</v>
      </c>
      <c r="N58" s="36"/>
      <c r="O58" s="36"/>
      <c r="P58" s="36"/>
      <c r="Q58" s="36"/>
    </row>
    <row r="59" spans="1:17" ht="12.75">
      <c r="A59" s="56">
        <v>34638</v>
      </c>
      <c r="B59" s="59">
        <v>720.857</v>
      </c>
      <c r="C59" s="59">
        <v>16850.789</v>
      </c>
      <c r="D59" s="59">
        <v>13741.476</v>
      </c>
      <c r="E59" s="59">
        <v>29561.638</v>
      </c>
      <c r="F59" s="59">
        <v>2342.933</v>
      </c>
      <c r="G59" s="60">
        <f t="shared" si="0"/>
        <v>31904.571</v>
      </c>
      <c r="H59" s="59">
        <v>3212.627</v>
      </c>
      <c r="I59" s="59">
        <v>0</v>
      </c>
      <c r="J59" s="59">
        <v>10556.578</v>
      </c>
      <c r="K59" s="59">
        <v>2125.008</v>
      </c>
      <c r="L59" s="59">
        <v>8547.607</v>
      </c>
      <c r="M59" s="68">
        <f t="shared" si="1"/>
        <v>87659.51299999999</v>
      </c>
      <c r="N59" s="36"/>
      <c r="O59" s="36"/>
      <c r="P59" s="36"/>
      <c r="Q59" s="36"/>
    </row>
    <row r="60" spans="1:17" ht="12.75">
      <c r="A60" s="56">
        <v>34668</v>
      </c>
      <c r="B60" s="59">
        <v>852.054</v>
      </c>
      <c r="C60" s="59">
        <v>17629.225</v>
      </c>
      <c r="D60" s="59">
        <v>14784.07</v>
      </c>
      <c r="E60" s="59">
        <v>29834.411</v>
      </c>
      <c r="F60" s="59">
        <v>2910.636</v>
      </c>
      <c r="G60" s="60">
        <f t="shared" si="0"/>
        <v>32745.047</v>
      </c>
      <c r="H60" s="59">
        <v>3655.251</v>
      </c>
      <c r="I60" s="59">
        <v>0</v>
      </c>
      <c r="J60" s="59">
        <v>10291.308</v>
      </c>
      <c r="K60" s="59">
        <v>1530.907</v>
      </c>
      <c r="L60" s="59">
        <v>8510.262</v>
      </c>
      <c r="M60" s="68">
        <f t="shared" si="1"/>
        <v>89998.12400000003</v>
      </c>
      <c r="N60" s="36"/>
      <c r="O60" s="36"/>
      <c r="P60" s="36"/>
      <c r="Q60" s="36"/>
    </row>
    <row r="61" spans="1:17" ht="12.75">
      <c r="A61" s="56">
        <v>34699</v>
      </c>
      <c r="B61" s="59">
        <v>1143.101</v>
      </c>
      <c r="C61" s="59">
        <v>17650.763</v>
      </c>
      <c r="D61" s="59">
        <v>14904.427</v>
      </c>
      <c r="E61" s="59">
        <v>29620.097</v>
      </c>
      <c r="F61" s="59">
        <v>2674.275</v>
      </c>
      <c r="G61" s="60">
        <f t="shared" si="0"/>
        <v>32294.372000000003</v>
      </c>
      <c r="H61" s="59">
        <v>4181.74</v>
      </c>
      <c r="I61" s="59">
        <v>0</v>
      </c>
      <c r="J61" s="59">
        <v>11133.693</v>
      </c>
      <c r="K61" s="59">
        <v>2623.366</v>
      </c>
      <c r="L61" s="59">
        <v>12197.394</v>
      </c>
      <c r="M61" s="68">
        <f t="shared" si="1"/>
        <v>96128.856</v>
      </c>
      <c r="N61" s="36"/>
      <c r="O61" s="36"/>
      <c r="P61" s="36"/>
      <c r="Q61" s="36"/>
    </row>
    <row r="62" spans="1:17" ht="12.75">
      <c r="A62" s="56">
        <v>34730</v>
      </c>
      <c r="B62" s="59">
        <v>810.645</v>
      </c>
      <c r="C62" s="59">
        <v>17454.787</v>
      </c>
      <c r="D62" s="59">
        <v>14816.483</v>
      </c>
      <c r="E62" s="59">
        <v>31047.518</v>
      </c>
      <c r="F62" s="59">
        <v>2563.337</v>
      </c>
      <c r="G62" s="60">
        <f t="shared" si="0"/>
        <v>33610.855</v>
      </c>
      <c r="H62" s="59">
        <v>3897.64</v>
      </c>
      <c r="I62" s="59">
        <v>0</v>
      </c>
      <c r="J62" s="59">
        <v>13274.313</v>
      </c>
      <c r="K62" s="59">
        <v>2180.722</v>
      </c>
      <c r="L62" s="59">
        <v>10231.03</v>
      </c>
      <c r="M62" s="68">
        <f t="shared" si="1"/>
        <v>96276.47499999999</v>
      </c>
      <c r="N62" s="36"/>
      <c r="O62" s="36"/>
      <c r="P62" s="36"/>
      <c r="Q62" s="36"/>
    </row>
    <row r="63" spans="1:17" ht="12.75">
      <c r="A63" s="56">
        <v>34758</v>
      </c>
      <c r="B63" s="59">
        <v>716.219</v>
      </c>
      <c r="C63" s="59">
        <v>16786.805</v>
      </c>
      <c r="D63" s="59">
        <v>14028.723</v>
      </c>
      <c r="E63" s="59">
        <v>31645.689</v>
      </c>
      <c r="F63" s="59">
        <v>3058.633</v>
      </c>
      <c r="G63" s="60">
        <f t="shared" si="0"/>
        <v>34704.322</v>
      </c>
      <c r="H63" s="59">
        <v>3329.584</v>
      </c>
      <c r="I63" s="59">
        <v>0</v>
      </c>
      <c r="J63" s="59">
        <v>15215.455</v>
      </c>
      <c r="K63" s="59">
        <v>2914.703</v>
      </c>
      <c r="L63" s="59">
        <v>10394.584</v>
      </c>
      <c r="M63" s="68">
        <f t="shared" si="1"/>
        <v>98090.395</v>
      </c>
      <c r="N63" s="36"/>
      <c r="O63" s="36"/>
      <c r="P63" s="36"/>
      <c r="Q63" s="36"/>
    </row>
    <row r="64" spans="1:17" ht="12.75">
      <c r="A64" s="56">
        <v>34789</v>
      </c>
      <c r="B64" s="59">
        <v>771.088</v>
      </c>
      <c r="C64" s="59">
        <v>16759.463</v>
      </c>
      <c r="D64" s="59">
        <v>13496.691</v>
      </c>
      <c r="E64" s="59">
        <v>32501.717</v>
      </c>
      <c r="F64" s="59">
        <v>3303.267</v>
      </c>
      <c r="G64" s="60">
        <f t="shared" si="0"/>
        <v>35804.984</v>
      </c>
      <c r="H64" s="59">
        <v>3260.743</v>
      </c>
      <c r="I64" s="59">
        <v>0</v>
      </c>
      <c r="J64" s="59">
        <v>10371.327</v>
      </c>
      <c r="K64" s="59">
        <v>3054.227</v>
      </c>
      <c r="L64" s="59">
        <v>13432.585</v>
      </c>
      <c r="M64" s="68">
        <f t="shared" si="1"/>
        <v>96951.10800000001</v>
      </c>
      <c r="N64" s="36"/>
      <c r="O64" s="36"/>
      <c r="P64" s="36"/>
      <c r="Q64" s="36"/>
    </row>
    <row r="65" spans="1:17" ht="12.75">
      <c r="A65" s="56">
        <v>34819</v>
      </c>
      <c r="B65" s="59">
        <v>722.666</v>
      </c>
      <c r="C65" s="59">
        <v>20487.177</v>
      </c>
      <c r="D65" s="59">
        <v>13928.637</v>
      </c>
      <c r="E65" s="59">
        <v>32621.777</v>
      </c>
      <c r="F65" s="59">
        <v>4151.81</v>
      </c>
      <c r="G65" s="60">
        <f t="shared" si="0"/>
        <v>36773.587</v>
      </c>
      <c r="H65" s="59">
        <v>3375.995</v>
      </c>
      <c r="I65" s="59">
        <v>0</v>
      </c>
      <c r="J65" s="59">
        <v>10606.606</v>
      </c>
      <c r="K65" s="59">
        <v>2842.812</v>
      </c>
      <c r="L65" s="59">
        <v>11940.733</v>
      </c>
      <c r="M65" s="68">
        <f t="shared" si="1"/>
        <v>100678.21300000002</v>
      </c>
      <c r="N65" s="36"/>
      <c r="O65" s="36"/>
      <c r="P65" s="36"/>
      <c r="Q65" s="36"/>
    </row>
    <row r="66" spans="1:17" ht="12.75">
      <c r="A66" s="56">
        <v>34850</v>
      </c>
      <c r="B66" s="59">
        <v>890.096</v>
      </c>
      <c r="C66" s="59">
        <v>19448.69</v>
      </c>
      <c r="D66" s="59">
        <v>14639.484</v>
      </c>
      <c r="E66" s="59">
        <v>33593.036</v>
      </c>
      <c r="F66" s="59">
        <v>4776.799</v>
      </c>
      <c r="G66" s="60">
        <f t="shared" si="0"/>
        <v>38369.835</v>
      </c>
      <c r="H66" s="59">
        <v>3641.336</v>
      </c>
      <c r="I66" s="59">
        <v>0</v>
      </c>
      <c r="J66" s="59">
        <v>10027.254</v>
      </c>
      <c r="K66" s="59">
        <v>2362.358</v>
      </c>
      <c r="L66" s="59">
        <v>12106.089</v>
      </c>
      <c r="M66" s="68">
        <f t="shared" si="1"/>
        <v>101485.14200000002</v>
      </c>
      <c r="N66" s="36"/>
      <c r="O66" s="36"/>
      <c r="P66" s="36"/>
      <c r="Q66" s="36"/>
    </row>
    <row r="67" spans="1:17" ht="12.75">
      <c r="A67" s="56">
        <v>34880</v>
      </c>
      <c r="B67" s="59">
        <v>727.339</v>
      </c>
      <c r="C67" s="59">
        <v>21246.043</v>
      </c>
      <c r="D67" s="59">
        <v>14609.224</v>
      </c>
      <c r="E67" s="59">
        <v>35085.576</v>
      </c>
      <c r="F67" s="59">
        <v>4864.994</v>
      </c>
      <c r="G67" s="60">
        <f t="shared" si="0"/>
        <v>39950.57</v>
      </c>
      <c r="H67" s="59">
        <v>3041.423</v>
      </c>
      <c r="I67" s="59">
        <v>0</v>
      </c>
      <c r="J67" s="59">
        <v>10800.009</v>
      </c>
      <c r="K67" s="59">
        <v>3290.604</v>
      </c>
      <c r="L67" s="59">
        <v>13104.716</v>
      </c>
      <c r="M67" s="68">
        <f t="shared" si="1"/>
        <v>106769.92800000001</v>
      </c>
      <c r="N67" s="36"/>
      <c r="O67" s="36"/>
      <c r="P67" s="36"/>
      <c r="Q67" s="36"/>
    </row>
    <row r="68" spans="1:17" ht="12.75">
      <c r="A68" s="56">
        <v>34911</v>
      </c>
      <c r="B68" s="59">
        <v>1072.649</v>
      </c>
      <c r="C68" s="59">
        <v>17094.372</v>
      </c>
      <c r="D68" s="59">
        <v>14557.383</v>
      </c>
      <c r="E68" s="59">
        <v>36639.434</v>
      </c>
      <c r="F68" s="59">
        <v>4957.242</v>
      </c>
      <c r="G68" s="60">
        <f t="shared" si="0"/>
        <v>41596.676</v>
      </c>
      <c r="H68" s="59">
        <v>3302.799</v>
      </c>
      <c r="I68" s="59">
        <v>0</v>
      </c>
      <c r="J68" s="59">
        <v>12961.854</v>
      </c>
      <c r="K68" s="59">
        <v>2534.715</v>
      </c>
      <c r="L68" s="59">
        <v>12528.783</v>
      </c>
      <c r="M68" s="68">
        <f t="shared" si="1"/>
        <v>105649.231</v>
      </c>
      <c r="N68" s="36"/>
      <c r="O68" s="36"/>
      <c r="P68" s="36"/>
      <c r="Q68" s="36"/>
    </row>
    <row r="69" spans="1:17" ht="12.75">
      <c r="A69" s="56">
        <v>34942</v>
      </c>
      <c r="B69" s="59">
        <v>980.53</v>
      </c>
      <c r="C69" s="59">
        <v>20291.215</v>
      </c>
      <c r="D69" s="59">
        <v>14814.401</v>
      </c>
      <c r="E69" s="59">
        <v>38827.525</v>
      </c>
      <c r="F69" s="59">
        <v>4466.622</v>
      </c>
      <c r="G69" s="60">
        <f t="shared" si="0"/>
        <v>43294.147000000004</v>
      </c>
      <c r="H69" s="59">
        <v>1532.169</v>
      </c>
      <c r="I69" s="59">
        <v>0</v>
      </c>
      <c r="J69" s="59">
        <v>11046.199</v>
      </c>
      <c r="K69" s="59">
        <v>2164.504</v>
      </c>
      <c r="L69" s="59">
        <v>13467.911</v>
      </c>
      <c r="M69" s="68">
        <f t="shared" si="1"/>
        <v>107591.076</v>
      </c>
      <c r="N69" s="36"/>
      <c r="O69" s="36"/>
      <c r="P69" s="36"/>
      <c r="Q69" s="36"/>
    </row>
    <row r="70" spans="1:17" ht="12.75">
      <c r="A70" s="56">
        <v>34972</v>
      </c>
      <c r="B70" s="59">
        <v>711.229</v>
      </c>
      <c r="C70" s="59">
        <v>21189.311</v>
      </c>
      <c r="D70" s="59">
        <v>16036.723</v>
      </c>
      <c r="E70" s="59">
        <v>39434.462</v>
      </c>
      <c r="F70" s="59">
        <v>5099.408</v>
      </c>
      <c r="G70" s="60">
        <f t="shared" si="0"/>
        <v>44533.87</v>
      </c>
      <c r="H70" s="59">
        <v>1302.381</v>
      </c>
      <c r="I70" s="59">
        <v>0</v>
      </c>
      <c r="J70" s="59">
        <v>11251.118</v>
      </c>
      <c r="K70" s="59">
        <v>6499.146</v>
      </c>
      <c r="L70" s="59">
        <v>13680.663</v>
      </c>
      <c r="M70" s="68">
        <f t="shared" si="1"/>
        <v>115204.44099999999</v>
      </c>
      <c r="N70" s="36"/>
      <c r="O70" s="36"/>
      <c r="P70" s="36"/>
      <c r="Q70" s="36"/>
    </row>
    <row r="71" spans="1:17" ht="12.75">
      <c r="A71" s="56">
        <v>35003</v>
      </c>
      <c r="B71" s="59">
        <v>866.295</v>
      </c>
      <c r="C71" s="59">
        <v>22136.211</v>
      </c>
      <c r="D71" s="59">
        <v>18102.757</v>
      </c>
      <c r="E71" s="59">
        <v>41150.855</v>
      </c>
      <c r="F71" s="59">
        <v>4990.097</v>
      </c>
      <c r="G71" s="60">
        <f t="shared" si="0"/>
        <v>46140.952000000005</v>
      </c>
      <c r="H71" s="59">
        <v>2409.4</v>
      </c>
      <c r="I71" s="59">
        <v>0</v>
      </c>
      <c r="J71" s="59">
        <v>10942.75</v>
      </c>
      <c r="K71" s="59">
        <v>2238.917</v>
      </c>
      <c r="L71" s="59">
        <v>12980.674</v>
      </c>
      <c r="M71" s="68">
        <f t="shared" si="1"/>
        <v>115817.95599999999</v>
      </c>
      <c r="N71" s="36"/>
      <c r="O71" s="36"/>
      <c r="P71" s="36"/>
      <c r="Q71" s="36"/>
    </row>
    <row r="72" spans="1:17" ht="12.75">
      <c r="A72" s="56">
        <v>35033</v>
      </c>
      <c r="B72" s="59">
        <v>1049.452</v>
      </c>
      <c r="C72" s="59">
        <v>22630.91</v>
      </c>
      <c r="D72" s="59">
        <v>18842.662</v>
      </c>
      <c r="E72" s="59">
        <v>42046.678</v>
      </c>
      <c r="F72" s="59">
        <v>2694.831</v>
      </c>
      <c r="G72" s="60">
        <f t="shared" si="0"/>
        <v>44741.509</v>
      </c>
      <c r="H72" s="59">
        <v>2197.429</v>
      </c>
      <c r="I72" s="59">
        <v>0</v>
      </c>
      <c r="J72" s="59">
        <v>9506.328</v>
      </c>
      <c r="K72" s="59">
        <v>2680.057</v>
      </c>
      <c r="L72" s="59">
        <v>13633.55</v>
      </c>
      <c r="M72" s="68">
        <f t="shared" si="1"/>
        <v>115281.897</v>
      </c>
      <c r="N72" s="36"/>
      <c r="O72" s="36"/>
      <c r="P72" s="36"/>
      <c r="Q72" s="36"/>
    </row>
    <row r="73" spans="1:17" ht="12.75">
      <c r="A73" s="56">
        <v>35064</v>
      </c>
      <c r="B73" s="59">
        <v>1516.101</v>
      </c>
      <c r="C73" s="59">
        <v>24107.37</v>
      </c>
      <c r="D73" s="59">
        <v>19336.606</v>
      </c>
      <c r="E73" s="59">
        <v>42511.141</v>
      </c>
      <c r="F73" s="59">
        <v>3353.042</v>
      </c>
      <c r="G73" s="60">
        <f t="shared" si="0"/>
        <v>45864.183000000005</v>
      </c>
      <c r="H73" s="59">
        <v>2269.936</v>
      </c>
      <c r="I73" s="59">
        <v>0</v>
      </c>
      <c r="J73" s="59">
        <v>10180.013</v>
      </c>
      <c r="K73" s="59">
        <v>4445.855</v>
      </c>
      <c r="L73" s="59">
        <v>13604.789</v>
      </c>
      <c r="M73" s="68">
        <f t="shared" si="1"/>
        <v>121324.85300000002</v>
      </c>
      <c r="N73" s="36"/>
      <c r="O73" s="36"/>
      <c r="P73" s="36"/>
      <c r="Q73" s="36"/>
    </row>
    <row r="74" spans="1:17" ht="12.75">
      <c r="A74" s="56">
        <v>35095</v>
      </c>
      <c r="B74" s="59">
        <v>1085.395</v>
      </c>
      <c r="C74" s="59">
        <v>23153.725</v>
      </c>
      <c r="D74" s="59">
        <v>18280.633</v>
      </c>
      <c r="E74" s="59">
        <v>42792.061</v>
      </c>
      <c r="F74" s="59">
        <v>3503.868</v>
      </c>
      <c r="G74" s="60">
        <f t="shared" si="0"/>
        <v>46295.929000000004</v>
      </c>
      <c r="H74" s="59">
        <v>2533.203</v>
      </c>
      <c r="I74" s="59">
        <v>0</v>
      </c>
      <c r="J74" s="59">
        <v>11797.831</v>
      </c>
      <c r="K74" s="59">
        <v>2033.319</v>
      </c>
      <c r="L74" s="59">
        <v>12809.551</v>
      </c>
      <c r="M74" s="68">
        <f t="shared" si="1"/>
        <v>117989.58600000001</v>
      </c>
      <c r="N74" s="36"/>
      <c r="O74" s="37"/>
      <c r="P74" s="37"/>
      <c r="Q74" s="37"/>
    </row>
    <row r="75" spans="1:17" ht="12.75">
      <c r="A75" s="56">
        <v>35124</v>
      </c>
      <c r="B75" s="59">
        <v>1023.43</v>
      </c>
      <c r="C75" s="59">
        <v>24275.024</v>
      </c>
      <c r="D75" s="59">
        <v>17605.254</v>
      </c>
      <c r="E75" s="59">
        <v>44591.429</v>
      </c>
      <c r="F75" s="59">
        <v>2730.395</v>
      </c>
      <c r="G75" s="60">
        <f t="shared" si="0"/>
        <v>47321.82399999999</v>
      </c>
      <c r="H75" s="59">
        <v>2683.8</v>
      </c>
      <c r="I75" s="59">
        <v>0</v>
      </c>
      <c r="J75" s="59">
        <v>11825.779</v>
      </c>
      <c r="K75" s="59">
        <v>2072.581</v>
      </c>
      <c r="L75" s="59">
        <v>12311.951</v>
      </c>
      <c r="M75" s="68">
        <f t="shared" si="1"/>
        <v>119119.643</v>
      </c>
      <c r="N75" s="36"/>
      <c r="O75" s="37"/>
      <c r="P75" s="37"/>
      <c r="Q75" s="37"/>
    </row>
    <row r="76" spans="1:17" ht="12.75">
      <c r="A76" s="56">
        <v>35155</v>
      </c>
      <c r="B76" s="59">
        <v>1028.978</v>
      </c>
      <c r="C76" s="59">
        <v>24570.879</v>
      </c>
      <c r="D76" s="59">
        <v>18234.076</v>
      </c>
      <c r="E76" s="59">
        <v>45879.135</v>
      </c>
      <c r="F76" s="59">
        <v>3084.599</v>
      </c>
      <c r="G76" s="60">
        <f t="shared" si="0"/>
        <v>48963.734000000004</v>
      </c>
      <c r="H76" s="59">
        <v>1744.017</v>
      </c>
      <c r="I76" s="59">
        <v>0</v>
      </c>
      <c r="J76" s="59">
        <v>11308.977</v>
      </c>
      <c r="K76" s="59">
        <v>3892.648</v>
      </c>
      <c r="L76" s="59">
        <v>16176.637</v>
      </c>
      <c r="M76" s="68">
        <f t="shared" si="1"/>
        <v>125919.94600000003</v>
      </c>
      <c r="N76" s="36"/>
      <c r="O76" s="37"/>
      <c r="P76" s="37"/>
      <c r="Q76" s="37"/>
    </row>
    <row r="77" spans="1:17" ht="12.75">
      <c r="A77" s="56">
        <v>35185</v>
      </c>
      <c r="B77" s="59">
        <v>1277.591</v>
      </c>
      <c r="C77" s="59">
        <v>23625.08</v>
      </c>
      <c r="D77" s="59">
        <v>20140.548</v>
      </c>
      <c r="E77" s="59">
        <v>44093.022</v>
      </c>
      <c r="F77" s="59">
        <v>2693.746</v>
      </c>
      <c r="G77" s="60">
        <f t="shared" si="0"/>
        <v>46786.768</v>
      </c>
      <c r="H77" s="59">
        <v>2595.543</v>
      </c>
      <c r="I77" s="59">
        <v>0</v>
      </c>
      <c r="J77" s="59">
        <v>10650.727</v>
      </c>
      <c r="K77" s="59">
        <v>4141.93</v>
      </c>
      <c r="L77" s="59">
        <v>16274.266</v>
      </c>
      <c r="M77" s="68">
        <f t="shared" si="1"/>
        <v>125492.45300000001</v>
      </c>
      <c r="N77" s="36"/>
      <c r="O77" s="37"/>
      <c r="P77" s="37"/>
      <c r="Q77" s="37"/>
    </row>
    <row r="78" spans="1:17" ht="12.75">
      <c r="A78" s="56">
        <v>35216</v>
      </c>
      <c r="B78" s="59">
        <v>879.639</v>
      </c>
      <c r="C78" s="59">
        <v>23426.642</v>
      </c>
      <c r="D78" s="59">
        <v>19884.325</v>
      </c>
      <c r="E78" s="59">
        <v>44689.92</v>
      </c>
      <c r="F78" s="59">
        <v>2328.1</v>
      </c>
      <c r="G78" s="60">
        <f aca="true" t="shared" si="2" ref="G78:G97">SUM(E78:F78)</f>
        <v>47018.02</v>
      </c>
      <c r="H78" s="59">
        <v>2207.62</v>
      </c>
      <c r="I78" s="59">
        <v>0</v>
      </c>
      <c r="J78" s="59">
        <v>12411.716</v>
      </c>
      <c r="K78" s="59">
        <v>2944.757</v>
      </c>
      <c r="L78" s="59">
        <v>14198.019</v>
      </c>
      <c r="M78" s="68">
        <f aca="true" t="shared" si="3" ref="M78:M141">(+B78+C78+D78+G78+H78+I78+J78+K78+L78)</f>
        <v>122970.73799999998</v>
      </c>
      <c r="N78" s="36"/>
      <c r="O78" s="37"/>
      <c r="P78" s="37"/>
      <c r="Q78" s="37"/>
    </row>
    <row r="79" spans="1:17" ht="12.75">
      <c r="A79" s="56">
        <v>35246</v>
      </c>
      <c r="B79" s="59">
        <v>687.803</v>
      </c>
      <c r="C79" s="59">
        <v>23947.146</v>
      </c>
      <c r="D79" s="59">
        <v>19464.07</v>
      </c>
      <c r="E79" s="59">
        <v>43818.25</v>
      </c>
      <c r="F79" s="59">
        <v>2714.011</v>
      </c>
      <c r="G79" s="60">
        <f t="shared" si="2"/>
        <v>46532.261</v>
      </c>
      <c r="H79" s="59">
        <v>2466.981</v>
      </c>
      <c r="I79" s="59">
        <v>0</v>
      </c>
      <c r="J79" s="59">
        <v>11912.009</v>
      </c>
      <c r="K79" s="59">
        <v>2867.299</v>
      </c>
      <c r="L79" s="59">
        <v>13714.88</v>
      </c>
      <c r="M79" s="68">
        <f t="shared" si="3"/>
        <v>121592.44900000001</v>
      </c>
      <c r="N79" s="36"/>
      <c r="O79" s="37"/>
      <c r="P79" s="37"/>
      <c r="Q79" s="37"/>
    </row>
    <row r="80" spans="1:17" ht="12.75">
      <c r="A80" s="56">
        <v>35277</v>
      </c>
      <c r="B80" s="59">
        <v>1044.129</v>
      </c>
      <c r="C80" s="59">
        <v>22926.741</v>
      </c>
      <c r="D80" s="59">
        <v>18518.164</v>
      </c>
      <c r="E80" s="59">
        <v>46601.42</v>
      </c>
      <c r="F80" s="59">
        <v>5871.986</v>
      </c>
      <c r="G80" s="60">
        <f t="shared" si="2"/>
        <v>52473.405999999995</v>
      </c>
      <c r="H80" s="59">
        <v>1339.292</v>
      </c>
      <c r="I80" s="59">
        <v>0</v>
      </c>
      <c r="J80" s="59">
        <v>10807.818</v>
      </c>
      <c r="K80" s="59">
        <v>3626.678</v>
      </c>
      <c r="L80" s="59">
        <v>15111.03</v>
      </c>
      <c r="M80" s="68">
        <f t="shared" si="3"/>
        <v>125847.258</v>
      </c>
      <c r="N80" s="36"/>
      <c r="O80" s="37"/>
      <c r="P80" s="37"/>
      <c r="Q80" s="37"/>
    </row>
    <row r="81" spans="1:17" ht="12.75">
      <c r="A81" s="56">
        <v>35308</v>
      </c>
      <c r="B81" s="59">
        <v>909.143</v>
      </c>
      <c r="C81" s="59">
        <v>23016.013</v>
      </c>
      <c r="D81" s="59">
        <v>17264.465</v>
      </c>
      <c r="E81" s="59">
        <v>47578.262</v>
      </c>
      <c r="F81" s="59">
        <v>5831.56</v>
      </c>
      <c r="G81" s="60">
        <f t="shared" si="2"/>
        <v>53409.822</v>
      </c>
      <c r="H81" s="59">
        <v>2071.593</v>
      </c>
      <c r="I81" s="59">
        <v>0</v>
      </c>
      <c r="J81" s="59">
        <v>11978.187</v>
      </c>
      <c r="K81" s="59">
        <v>4192.68</v>
      </c>
      <c r="L81" s="59">
        <v>14380.913</v>
      </c>
      <c r="M81" s="68">
        <f t="shared" si="3"/>
        <v>127222.81599999999</v>
      </c>
      <c r="N81" s="36"/>
      <c r="O81" s="37"/>
      <c r="P81" s="37"/>
      <c r="Q81" s="37"/>
    </row>
    <row r="82" spans="1:17" ht="12.75">
      <c r="A82" s="56">
        <v>35338</v>
      </c>
      <c r="B82" s="59">
        <v>981.576</v>
      </c>
      <c r="C82" s="59">
        <v>22027.975</v>
      </c>
      <c r="D82" s="59">
        <v>17534.31</v>
      </c>
      <c r="E82" s="59">
        <v>47610.992</v>
      </c>
      <c r="F82" s="59">
        <v>5678.659</v>
      </c>
      <c r="G82" s="60">
        <f t="shared" si="2"/>
        <v>53289.651</v>
      </c>
      <c r="H82" s="59">
        <v>2574.688</v>
      </c>
      <c r="I82" s="59">
        <v>0</v>
      </c>
      <c r="J82" s="59">
        <v>10166.365</v>
      </c>
      <c r="K82" s="59">
        <v>3135.797</v>
      </c>
      <c r="L82" s="59">
        <v>19501.729</v>
      </c>
      <c r="M82" s="68">
        <f t="shared" si="3"/>
        <v>129212.09100000001</v>
      </c>
      <c r="N82" s="36"/>
      <c r="O82" s="37"/>
      <c r="P82" s="37"/>
      <c r="Q82" s="37"/>
    </row>
    <row r="83" spans="1:17" ht="12.75">
      <c r="A83" s="56">
        <v>35369</v>
      </c>
      <c r="B83" s="59">
        <v>1061.93</v>
      </c>
      <c r="C83" s="59">
        <v>22685.68</v>
      </c>
      <c r="D83" s="59">
        <v>15618.418</v>
      </c>
      <c r="E83" s="59">
        <v>50461.881</v>
      </c>
      <c r="F83" s="59">
        <v>5549.34</v>
      </c>
      <c r="G83" s="60">
        <f t="shared" si="2"/>
        <v>56011.221000000005</v>
      </c>
      <c r="H83" s="59">
        <v>1538.665</v>
      </c>
      <c r="I83" s="59">
        <v>0</v>
      </c>
      <c r="J83" s="59">
        <v>10019.332</v>
      </c>
      <c r="K83" s="59">
        <v>3291.228</v>
      </c>
      <c r="L83" s="59">
        <v>15581.359</v>
      </c>
      <c r="M83" s="68">
        <f t="shared" si="3"/>
        <v>125807.833</v>
      </c>
      <c r="N83" s="36"/>
      <c r="O83" s="37"/>
      <c r="P83" s="37"/>
      <c r="Q83" s="37"/>
    </row>
    <row r="84" spans="1:19" ht="12.75">
      <c r="A84" s="56">
        <v>35399</v>
      </c>
      <c r="B84" s="59">
        <v>848.263</v>
      </c>
      <c r="C84" s="59">
        <v>22739.461</v>
      </c>
      <c r="D84" s="59">
        <v>16372.754</v>
      </c>
      <c r="E84" s="59">
        <v>50806.943</v>
      </c>
      <c r="F84" s="59">
        <v>5426.95</v>
      </c>
      <c r="G84" s="60">
        <f t="shared" si="2"/>
        <v>56233.893</v>
      </c>
      <c r="H84" s="59">
        <v>2181.291</v>
      </c>
      <c r="I84" s="59">
        <v>0</v>
      </c>
      <c r="J84" s="59">
        <v>10398.862</v>
      </c>
      <c r="K84" s="59">
        <v>4569.457</v>
      </c>
      <c r="L84" s="59">
        <v>17622.927</v>
      </c>
      <c r="M84" s="68">
        <f t="shared" si="3"/>
        <v>130966.90799999998</v>
      </c>
      <c r="N84" s="36"/>
      <c r="O84" s="37"/>
      <c r="P84" s="37"/>
      <c r="Q84" s="37"/>
      <c r="S84" s="38"/>
    </row>
    <row r="85" spans="1:17" ht="12.75">
      <c r="A85" s="56">
        <v>35430</v>
      </c>
      <c r="B85" s="59">
        <v>1631.592</v>
      </c>
      <c r="C85" s="59">
        <v>21936.034</v>
      </c>
      <c r="D85" s="59">
        <v>16986.641</v>
      </c>
      <c r="E85" s="59">
        <v>49386.847</v>
      </c>
      <c r="F85" s="59">
        <v>5176.295</v>
      </c>
      <c r="G85" s="60">
        <f t="shared" si="2"/>
        <v>54563.142</v>
      </c>
      <c r="H85" s="59">
        <v>3150.666</v>
      </c>
      <c r="I85" s="59">
        <v>0</v>
      </c>
      <c r="J85" s="59">
        <v>10247.484</v>
      </c>
      <c r="K85" s="59">
        <v>7512.208</v>
      </c>
      <c r="L85" s="59">
        <v>19959.802</v>
      </c>
      <c r="M85" s="68">
        <f t="shared" si="3"/>
        <v>135987.569</v>
      </c>
      <c r="N85" s="36"/>
      <c r="O85" s="37"/>
      <c r="P85" s="37"/>
      <c r="Q85" s="37"/>
    </row>
    <row r="86" spans="1:19" ht="12.75">
      <c r="A86" s="56">
        <v>35461</v>
      </c>
      <c r="B86" s="59">
        <v>1030.408</v>
      </c>
      <c r="C86" s="59">
        <v>22882.92</v>
      </c>
      <c r="D86" s="59">
        <v>15749.4</v>
      </c>
      <c r="E86" s="59">
        <v>51073.903</v>
      </c>
      <c r="F86" s="59">
        <v>5118.172</v>
      </c>
      <c r="G86" s="60">
        <f t="shared" si="2"/>
        <v>56192.075</v>
      </c>
      <c r="H86" s="59">
        <v>3536.558</v>
      </c>
      <c r="I86" s="59">
        <v>0</v>
      </c>
      <c r="J86" s="59">
        <v>10341.48</v>
      </c>
      <c r="K86" s="59">
        <v>3572.913</v>
      </c>
      <c r="L86" s="59">
        <v>21071.983</v>
      </c>
      <c r="M86" s="68">
        <f t="shared" si="3"/>
        <v>134377.737</v>
      </c>
      <c r="N86" s="36"/>
      <c r="O86" s="37"/>
      <c r="P86" s="37"/>
      <c r="Q86" s="37"/>
      <c r="R86" s="37"/>
      <c r="S86" s="38"/>
    </row>
    <row r="87" spans="1:19" ht="12.75">
      <c r="A87" s="56">
        <v>35489</v>
      </c>
      <c r="B87" s="59">
        <v>880.839</v>
      </c>
      <c r="C87" s="59">
        <v>23131.735</v>
      </c>
      <c r="D87" s="59">
        <v>14582.057</v>
      </c>
      <c r="E87" s="59">
        <v>55159.463</v>
      </c>
      <c r="F87" s="59">
        <v>5020.827</v>
      </c>
      <c r="G87" s="60">
        <f t="shared" si="2"/>
        <v>60180.29</v>
      </c>
      <c r="H87" s="59">
        <v>3563.957</v>
      </c>
      <c r="I87" s="59">
        <v>0</v>
      </c>
      <c r="J87" s="59">
        <v>11201.391</v>
      </c>
      <c r="K87" s="59">
        <v>5246.744</v>
      </c>
      <c r="L87" s="59">
        <v>22223.7</v>
      </c>
      <c r="M87" s="68">
        <f t="shared" si="3"/>
        <v>141010.71300000002</v>
      </c>
      <c r="N87" s="36"/>
      <c r="O87" s="37"/>
      <c r="P87" s="37"/>
      <c r="Q87" s="37"/>
      <c r="R87" s="37"/>
      <c r="S87" s="38"/>
    </row>
    <row r="88" spans="1:19" ht="12.75">
      <c r="A88" s="56">
        <v>35520</v>
      </c>
      <c r="B88" s="59">
        <v>934.826</v>
      </c>
      <c r="C88" s="59">
        <v>23026.574</v>
      </c>
      <c r="D88" s="59">
        <v>18520.519</v>
      </c>
      <c r="E88" s="59">
        <v>61912.588</v>
      </c>
      <c r="F88" s="59">
        <v>5208.677</v>
      </c>
      <c r="G88" s="60">
        <f t="shared" si="2"/>
        <v>67121.265</v>
      </c>
      <c r="H88" s="59">
        <v>3794.84</v>
      </c>
      <c r="I88" s="59">
        <v>0</v>
      </c>
      <c r="J88" s="59">
        <v>13958.958</v>
      </c>
      <c r="K88" s="59">
        <v>4547.403</v>
      </c>
      <c r="L88" s="59">
        <v>22266.698</v>
      </c>
      <c r="M88" s="68">
        <f t="shared" si="3"/>
        <v>154171.083</v>
      </c>
      <c r="N88" s="36"/>
      <c r="O88" s="37"/>
      <c r="P88" s="37"/>
      <c r="Q88" s="37"/>
      <c r="R88" s="37"/>
      <c r="S88" s="38"/>
    </row>
    <row r="89" spans="1:19" ht="12.75">
      <c r="A89" s="56">
        <v>35550</v>
      </c>
      <c r="B89" s="59">
        <v>1146.323</v>
      </c>
      <c r="C89" s="59">
        <v>23616.928</v>
      </c>
      <c r="D89" s="59">
        <v>18801.611</v>
      </c>
      <c r="E89" s="59">
        <v>62488.542</v>
      </c>
      <c r="F89" s="59">
        <v>4466.446</v>
      </c>
      <c r="G89" s="60">
        <f t="shared" si="2"/>
        <v>66954.988</v>
      </c>
      <c r="H89" s="59">
        <v>3947.116</v>
      </c>
      <c r="I89" s="59">
        <v>0</v>
      </c>
      <c r="J89" s="59">
        <v>13010.173</v>
      </c>
      <c r="K89" s="59">
        <v>2615.822</v>
      </c>
      <c r="L89" s="59">
        <v>24036.337</v>
      </c>
      <c r="M89" s="68">
        <f t="shared" si="3"/>
        <v>154129.298</v>
      </c>
      <c r="N89" s="36"/>
      <c r="O89" s="37"/>
      <c r="P89" s="37"/>
      <c r="Q89" s="37"/>
      <c r="R89" s="37"/>
      <c r="S89" s="38"/>
    </row>
    <row r="90" spans="1:19" ht="12.75">
      <c r="A90" s="56">
        <v>35581</v>
      </c>
      <c r="B90" s="59">
        <v>935.098</v>
      </c>
      <c r="C90" s="59">
        <v>27173.983</v>
      </c>
      <c r="D90" s="59">
        <v>18339.568</v>
      </c>
      <c r="E90" s="59">
        <v>64318.245</v>
      </c>
      <c r="F90" s="59">
        <v>4419.603</v>
      </c>
      <c r="G90" s="60">
        <f t="shared" si="2"/>
        <v>68737.848</v>
      </c>
      <c r="H90" s="59">
        <v>3979.722</v>
      </c>
      <c r="I90" s="59">
        <v>0</v>
      </c>
      <c r="J90" s="59">
        <v>11430.237</v>
      </c>
      <c r="K90" s="59">
        <v>2585.348</v>
      </c>
      <c r="L90" s="59">
        <v>22895.835</v>
      </c>
      <c r="M90" s="68">
        <f t="shared" si="3"/>
        <v>156077.639</v>
      </c>
      <c r="N90" s="36"/>
      <c r="O90" s="37"/>
      <c r="P90" s="37"/>
      <c r="Q90" s="37"/>
      <c r="R90" s="37"/>
      <c r="S90" s="38"/>
    </row>
    <row r="91" spans="1:19" ht="12.75">
      <c r="A91" s="56">
        <v>35611</v>
      </c>
      <c r="B91" s="59">
        <v>1076.339</v>
      </c>
      <c r="C91" s="59">
        <v>26674.05</v>
      </c>
      <c r="D91" s="59">
        <v>17942.987</v>
      </c>
      <c r="E91" s="59">
        <v>50967.743</v>
      </c>
      <c r="F91" s="59">
        <v>4454.444</v>
      </c>
      <c r="G91" s="60">
        <f t="shared" si="2"/>
        <v>55422.187000000005</v>
      </c>
      <c r="H91" s="59">
        <v>4026.797</v>
      </c>
      <c r="I91" s="59">
        <v>0</v>
      </c>
      <c r="J91" s="59">
        <v>13239.831</v>
      </c>
      <c r="K91" s="59">
        <v>2378.482</v>
      </c>
      <c r="L91" s="59">
        <v>20500.551</v>
      </c>
      <c r="M91" s="68">
        <f t="shared" si="3"/>
        <v>141261.22400000002</v>
      </c>
      <c r="N91" s="36"/>
      <c r="O91" s="37"/>
      <c r="P91" s="37"/>
      <c r="Q91" s="37"/>
      <c r="R91" s="37"/>
      <c r="S91" s="38"/>
    </row>
    <row r="92" spans="1:19" ht="12.75">
      <c r="A92" s="56">
        <v>35642</v>
      </c>
      <c r="B92" s="59">
        <v>1243.137</v>
      </c>
      <c r="C92" s="59">
        <v>27674.8</v>
      </c>
      <c r="D92" s="59">
        <v>20013.177</v>
      </c>
      <c r="E92" s="59">
        <v>50806.784</v>
      </c>
      <c r="F92" s="59">
        <v>4475.876</v>
      </c>
      <c r="G92" s="60">
        <f t="shared" si="2"/>
        <v>55282.66</v>
      </c>
      <c r="H92" s="59">
        <v>3654.333</v>
      </c>
      <c r="I92" s="59">
        <v>0</v>
      </c>
      <c r="J92" s="59">
        <v>13525.918</v>
      </c>
      <c r="K92" s="59">
        <v>3428.566</v>
      </c>
      <c r="L92" s="59">
        <v>21230.715</v>
      </c>
      <c r="M92" s="68">
        <f t="shared" si="3"/>
        <v>146053.306</v>
      </c>
      <c r="N92" s="36"/>
      <c r="O92" s="37"/>
      <c r="P92" s="37"/>
      <c r="Q92" s="37"/>
      <c r="R92" s="37"/>
      <c r="S92" s="38"/>
    </row>
    <row r="93" spans="1:19" ht="12.75">
      <c r="A93" s="56">
        <v>35673</v>
      </c>
      <c r="B93" s="59">
        <v>1014.528</v>
      </c>
      <c r="C93" s="59">
        <v>28566.11</v>
      </c>
      <c r="D93" s="59">
        <v>19358.274</v>
      </c>
      <c r="E93" s="59">
        <v>53053.009</v>
      </c>
      <c r="F93" s="59">
        <v>5659.196</v>
      </c>
      <c r="G93" s="60">
        <f t="shared" si="2"/>
        <v>58712.205</v>
      </c>
      <c r="H93" s="59">
        <v>2870.487</v>
      </c>
      <c r="I93" s="59">
        <v>0</v>
      </c>
      <c r="J93" s="59">
        <v>13672.83</v>
      </c>
      <c r="K93" s="59">
        <v>2603.138</v>
      </c>
      <c r="L93" s="59">
        <v>18716.525</v>
      </c>
      <c r="M93" s="68">
        <f t="shared" si="3"/>
        <v>145514.097</v>
      </c>
      <c r="N93" s="36"/>
      <c r="O93" s="37"/>
      <c r="P93" s="37"/>
      <c r="Q93" s="37"/>
      <c r="R93" s="37"/>
      <c r="S93" s="38"/>
    </row>
    <row r="94" spans="1:19" ht="12.75">
      <c r="A94" s="56">
        <v>35703</v>
      </c>
      <c r="B94" s="59">
        <v>1163.372</v>
      </c>
      <c r="C94" s="59">
        <v>28650.817</v>
      </c>
      <c r="D94" s="59">
        <v>21983.446</v>
      </c>
      <c r="E94" s="59">
        <v>51576.137</v>
      </c>
      <c r="F94" s="59">
        <v>6962.548</v>
      </c>
      <c r="G94" s="60">
        <f t="shared" si="2"/>
        <v>58538.685000000005</v>
      </c>
      <c r="H94" s="59">
        <v>3337.051</v>
      </c>
      <c r="I94" s="59">
        <v>0</v>
      </c>
      <c r="J94" s="59">
        <v>12321.943</v>
      </c>
      <c r="K94" s="59">
        <v>2045.173</v>
      </c>
      <c r="L94" s="59">
        <v>19318.678</v>
      </c>
      <c r="M94" s="68">
        <f t="shared" si="3"/>
        <v>147359.165</v>
      </c>
      <c r="N94" s="36"/>
      <c r="O94" s="37"/>
      <c r="P94" s="37"/>
      <c r="Q94" s="37"/>
      <c r="R94" s="37"/>
      <c r="S94" s="38"/>
    </row>
    <row r="95" spans="1:19" ht="12.75">
      <c r="A95" s="56">
        <v>35734</v>
      </c>
      <c r="B95" s="59">
        <v>967.08</v>
      </c>
      <c r="C95" s="59">
        <v>29071.135</v>
      </c>
      <c r="D95" s="59">
        <v>20394.42</v>
      </c>
      <c r="E95" s="59">
        <v>52429.863</v>
      </c>
      <c r="F95" s="59">
        <v>7077.027</v>
      </c>
      <c r="G95" s="60">
        <f t="shared" si="2"/>
        <v>59506.89</v>
      </c>
      <c r="H95" s="59">
        <v>3005.245</v>
      </c>
      <c r="I95" s="59">
        <v>0</v>
      </c>
      <c r="J95" s="59">
        <v>11048.449</v>
      </c>
      <c r="K95" s="59">
        <v>2878.785</v>
      </c>
      <c r="L95" s="59">
        <v>20360.909</v>
      </c>
      <c r="M95" s="68">
        <f t="shared" si="3"/>
        <v>147232.913</v>
      </c>
      <c r="N95" s="36"/>
      <c r="O95" s="37"/>
      <c r="P95" s="37"/>
      <c r="Q95" s="37"/>
      <c r="R95" s="37"/>
      <c r="S95" s="38"/>
    </row>
    <row r="96" spans="1:19" ht="12.75">
      <c r="A96" s="56">
        <v>35764</v>
      </c>
      <c r="B96" s="59">
        <v>863.041</v>
      </c>
      <c r="C96" s="59">
        <v>29116.792</v>
      </c>
      <c r="D96" s="59">
        <v>19475.345</v>
      </c>
      <c r="E96" s="59">
        <v>48180.427</v>
      </c>
      <c r="F96" s="59">
        <v>7061.431</v>
      </c>
      <c r="G96" s="60">
        <f t="shared" si="2"/>
        <v>55241.858</v>
      </c>
      <c r="H96" s="59">
        <v>2753.519</v>
      </c>
      <c r="I96" s="59">
        <v>0</v>
      </c>
      <c r="J96" s="59">
        <v>10434.104</v>
      </c>
      <c r="K96" s="59">
        <v>2736.547</v>
      </c>
      <c r="L96" s="59">
        <v>22981.207</v>
      </c>
      <c r="M96" s="68">
        <f t="shared" si="3"/>
        <v>143602.413</v>
      </c>
      <c r="N96" s="36"/>
      <c r="O96" s="37"/>
      <c r="P96" s="37"/>
      <c r="Q96" s="37"/>
      <c r="R96" s="37"/>
      <c r="S96" s="38"/>
    </row>
    <row r="97" spans="1:19" ht="12.75">
      <c r="A97" s="56">
        <v>35795</v>
      </c>
      <c r="B97" s="59">
        <v>1793.583</v>
      </c>
      <c r="C97" s="59">
        <v>27373.799</v>
      </c>
      <c r="D97" s="59">
        <v>21350.211</v>
      </c>
      <c r="E97" s="59">
        <v>50262.792</v>
      </c>
      <c r="F97" s="59">
        <v>8736.346</v>
      </c>
      <c r="G97" s="60">
        <f t="shared" si="2"/>
        <v>58999.138</v>
      </c>
      <c r="H97" s="59">
        <v>3169.818</v>
      </c>
      <c r="I97" s="59">
        <v>0</v>
      </c>
      <c r="J97" s="59">
        <v>9615.525</v>
      </c>
      <c r="K97" s="59">
        <v>2506.25</v>
      </c>
      <c r="L97" s="59">
        <v>23535.584</v>
      </c>
      <c r="M97" s="68">
        <f t="shared" si="3"/>
        <v>148343.908</v>
      </c>
      <c r="N97" s="36"/>
      <c r="O97" s="39"/>
      <c r="P97" s="39"/>
      <c r="Q97" s="39"/>
      <c r="R97" s="37"/>
      <c r="S97" s="38"/>
    </row>
    <row r="98" spans="1:19" ht="12.75">
      <c r="A98" s="56">
        <v>35826</v>
      </c>
      <c r="B98" s="59">
        <v>907.803</v>
      </c>
      <c r="C98" s="59">
        <v>27153.34</v>
      </c>
      <c r="D98" s="59">
        <v>18767.804</v>
      </c>
      <c r="E98" s="59">
        <v>50066.422</v>
      </c>
      <c r="F98" s="59">
        <v>8949.738</v>
      </c>
      <c r="G98" s="60">
        <f aca="true" t="shared" si="4" ref="G98:G161">SUM(E98:F98)</f>
        <v>59016.159999999996</v>
      </c>
      <c r="H98" s="59">
        <v>2996.874</v>
      </c>
      <c r="I98" s="59">
        <v>0</v>
      </c>
      <c r="J98" s="59">
        <v>11181.065</v>
      </c>
      <c r="K98" s="59">
        <v>3244.077</v>
      </c>
      <c r="L98" s="59">
        <v>28905.851</v>
      </c>
      <c r="M98" s="68">
        <f t="shared" si="3"/>
        <v>152172.974</v>
      </c>
      <c r="N98" s="36"/>
      <c r="O98" s="39"/>
      <c r="P98" s="39"/>
      <c r="Q98" s="39"/>
      <c r="R98" s="37"/>
      <c r="S98" s="38"/>
    </row>
    <row r="99" spans="1:17" ht="12.75">
      <c r="A99" s="56">
        <v>35854</v>
      </c>
      <c r="B99" s="59">
        <v>790.958</v>
      </c>
      <c r="C99" s="59">
        <v>28908.82</v>
      </c>
      <c r="D99" s="59">
        <v>19037.241</v>
      </c>
      <c r="E99" s="59">
        <v>49839.643</v>
      </c>
      <c r="F99" s="59">
        <v>8402.274</v>
      </c>
      <c r="G99" s="60">
        <f t="shared" si="4"/>
        <v>58241.916999999994</v>
      </c>
      <c r="H99" s="59">
        <v>2989.245</v>
      </c>
      <c r="I99" s="59">
        <v>0</v>
      </c>
      <c r="J99" s="59">
        <v>10138.109</v>
      </c>
      <c r="K99" s="59">
        <v>2994.368</v>
      </c>
      <c r="L99" s="59">
        <v>27609.65</v>
      </c>
      <c r="M99" s="68">
        <f t="shared" si="3"/>
        <v>150710.308</v>
      </c>
      <c r="N99" s="36"/>
      <c r="O99" s="39"/>
      <c r="P99" s="39"/>
      <c r="Q99" s="39"/>
    </row>
    <row r="100" spans="1:17" ht="12.75">
      <c r="A100" s="56">
        <v>35885</v>
      </c>
      <c r="B100" s="59">
        <v>1267.059</v>
      </c>
      <c r="C100" s="59">
        <v>27919.361</v>
      </c>
      <c r="D100" s="59">
        <v>18688.5</v>
      </c>
      <c r="E100" s="59">
        <v>44600.161</v>
      </c>
      <c r="F100" s="59">
        <v>6178.738</v>
      </c>
      <c r="G100" s="60">
        <f t="shared" si="4"/>
        <v>50778.899</v>
      </c>
      <c r="H100" s="59">
        <v>3206.169</v>
      </c>
      <c r="I100" s="59">
        <v>0</v>
      </c>
      <c r="J100" s="59">
        <v>11413.939</v>
      </c>
      <c r="K100" s="59">
        <v>3144.862</v>
      </c>
      <c r="L100" s="59">
        <v>36059.515</v>
      </c>
      <c r="M100" s="68">
        <f t="shared" si="3"/>
        <v>152478.30399999997</v>
      </c>
      <c r="N100" s="36"/>
      <c r="O100" s="39"/>
      <c r="P100" s="39"/>
      <c r="Q100" s="39"/>
    </row>
    <row r="101" spans="1:17" ht="12.75">
      <c r="A101" s="56">
        <v>35915</v>
      </c>
      <c r="B101" s="59">
        <v>1311.392</v>
      </c>
      <c r="C101" s="59">
        <v>27778.849</v>
      </c>
      <c r="D101" s="59">
        <v>19319.566</v>
      </c>
      <c r="E101" s="59">
        <v>40714.265</v>
      </c>
      <c r="F101" s="59">
        <v>6642.434</v>
      </c>
      <c r="G101" s="60">
        <f t="shared" si="4"/>
        <v>47356.699</v>
      </c>
      <c r="H101" s="59">
        <v>2641.237</v>
      </c>
      <c r="I101" s="59">
        <v>0</v>
      </c>
      <c r="J101" s="59">
        <v>12817.278</v>
      </c>
      <c r="K101" s="59">
        <v>1298.234</v>
      </c>
      <c r="L101" s="59">
        <v>39089.528</v>
      </c>
      <c r="M101" s="68">
        <f t="shared" si="3"/>
        <v>151612.783</v>
      </c>
      <c r="N101" s="36"/>
      <c r="O101" s="39"/>
      <c r="P101" s="39"/>
      <c r="Q101" s="39"/>
    </row>
    <row r="102" spans="1:17" ht="12.75">
      <c r="A102" s="56">
        <v>35946</v>
      </c>
      <c r="B102" s="59">
        <v>879.999</v>
      </c>
      <c r="C102" s="59">
        <v>28615.871</v>
      </c>
      <c r="D102" s="59">
        <v>18701.576</v>
      </c>
      <c r="E102" s="59">
        <v>40079.372</v>
      </c>
      <c r="F102" s="59">
        <v>6687.696</v>
      </c>
      <c r="G102" s="60">
        <f t="shared" si="4"/>
        <v>46767.068</v>
      </c>
      <c r="H102" s="59">
        <v>2711.313</v>
      </c>
      <c r="I102" s="59">
        <v>0</v>
      </c>
      <c r="J102" s="59">
        <v>13475.887</v>
      </c>
      <c r="K102" s="59">
        <v>2226.381</v>
      </c>
      <c r="L102" s="59">
        <v>40596.105</v>
      </c>
      <c r="M102" s="68">
        <f t="shared" si="3"/>
        <v>153974.19999999998</v>
      </c>
      <c r="N102" s="36"/>
      <c r="O102" s="39"/>
      <c r="P102" s="39"/>
      <c r="Q102" s="39"/>
    </row>
    <row r="103" spans="1:17" ht="12.75">
      <c r="A103" s="56">
        <v>35976</v>
      </c>
      <c r="B103" s="59">
        <v>1200.848</v>
      </c>
      <c r="C103" s="59">
        <v>29025.882</v>
      </c>
      <c r="D103" s="59">
        <v>20060.825</v>
      </c>
      <c r="E103" s="59">
        <v>39365.651</v>
      </c>
      <c r="F103" s="59">
        <v>5083.138</v>
      </c>
      <c r="G103" s="60">
        <f t="shared" si="4"/>
        <v>44448.789</v>
      </c>
      <c r="H103" s="59">
        <v>2628.455</v>
      </c>
      <c r="I103" s="59">
        <v>0</v>
      </c>
      <c r="J103" s="59">
        <v>13254.873</v>
      </c>
      <c r="K103" s="59">
        <v>1066.97</v>
      </c>
      <c r="L103" s="59">
        <v>45932.199</v>
      </c>
      <c r="M103" s="68">
        <f t="shared" si="3"/>
        <v>157618.84100000001</v>
      </c>
      <c r="N103" s="36"/>
      <c r="O103" s="39"/>
      <c r="P103" s="39"/>
      <c r="Q103" s="39"/>
    </row>
    <row r="104" spans="1:17" ht="12.75">
      <c r="A104" s="56">
        <v>36007</v>
      </c>
      <c r="B104" s="59">
        <v>1009.44</v>
      </c>
      <c r="C104" s="59">
        <v>29643.399</v>
      </c>
      <c r="D104" s="59">
        <v>19144.137</v>
      </c>
      <c r="E104" s="59">
        <v>40056.443</v>
      </c>
      <c r="F104" s="59">
        <v>4404.023</v>
      </c>
      <c r="G104" s="60">
        <f t="shared" si="4"/>
        <v>44460.466</v>
      </c>
      <c r="H104" s="59">
        <v>2202.944</v>
      </c>
      <c r="I104" s="59">
        <v>0</v>
      </c>
      <c r="J104" s="59">
        <v>14455.153</v>
      </c>
      <c r="K104" s="59">
        <v>2103.725</v>
      </c>
      <c r="L104" s="59">
        <v>46064.463</v>
      </c>
      <c r="M104" s="68">
        <f t="shared" si="3"/>
        <v>159083.727</v>
      </c>
      <c r="N104" s="36"/>
      <c r="O104" s="39"/>
      <c r="P104" s="39"/>
      <c r="Q104" s="39"/>
    </row>
    <row r="105" spans="1:17" ht="12.75">
      <c r="A105" s="56">
        <v>36038</v>
      </c>
      <c r="B105" s="59">
        <v>1247.809</v>
      </c>
      <c r="C105" s="59">
        <v>30184.626</v>
      </c>
      <c r="D105" s="59">
        <v>19165.665</v>
      </c>
      <c r="E105" s="59">
        <v>39131.836</v>
      </c>
      <c r="F105" s="59">
        <v>5324.838</v>
      </c>
      <c r="G105" s="60">
        <f t="shared" si="4"/>
        <v>44456.674</v>
      </c>
      <c r="H105" s="59">
        <v>2198.98</v>
      </c>
      <c r="I105" s="59">
        <v>0</v>
      </c>
      <c r="J105" s="59">
        <v>14253.489</v>
      </c>
      <c r="K105" s="59">
        <v>1924.153</v>
      </c>
      <c r="L105" s="59">
        <v>46528.958</v>
      </c>
      <c r="M105" s="68">
        <f t="shared" si="3"/>
        <v>159960.354</v>
      </c>
      <c r="N105" s="36"/>
      <c r="O105" s="39"/>
      <c r="P105" s="39"/>
      <c r="Q105" s="39"/>
    </row>
    <row r="106" spans="1:17" ht="12.75">
      <c r="A106" s="56">
        <v>36068</v>
      </c>
      <c r="B106" s="59">
        <v>1204.776</v>
      </c>
      <c r="C106" s="59">
        <v>31496.349</v>
      </c>
      <c r="D106" s="59">
        <v>19394.634</v>
      </c>
      <c r="E106" s="59">
        <v>40022.1</v>
      </c>
      <c r="F106" s="59">
        <v>5256.408</v>
      </c>
      <c r="G106" s="60">
        <f t="shared" si="4"/>
        <v>45278.508</v>
      </c>
      <c r="H106" s="59">
        <v>2503.877</v>
      </c>
      <c r="I106" s="59">
        <v>0</v>
      </c>
      <c r="J106" s="59">
        <v>13628.151</v>
      </c>
      <c r="K106" s="59">
        <v>2948.678</v>
      </c>
      <c r="L106" s="59">
        <v>45933.549</v>
      </c>
      <c r="M106" s="68">
        <f t="shared" si="3"/>
        <v>162388.522</v>
      </c>
      <c r="N106" s="36"/>
      <c r="O106" s="39"/>
      <c r="P106" s="39"/>
      <c r="Q106" s="39"/>
    </row>
    <row r="107" spans="1:17" ht="12.75">
      <c r="A107" s="56">
        <v>36099</v>
      </c>
      <c r="B107" s="59">
        <v>998.395</v>
      </c>
      <c r="C107" s="59">
        <v>33457.037</v>
      </c>
      <c r="D107" s="59">
        <v>18006.39</v>
      </c>
      <c r="E107" s="59">
        <v>38782.654</v>
      </c>
      <c r="F107" s="59">
        <v>5466.761</v>
      </c>
      <c r="G107" s="60">
        <f t="shared" si="4"/>
        <v>44249.415</v>
      </c>
      <c r="H107" s="59">
        <v>2575.215</v>
      </c>
      <c r="I107" s="59">
        <v>0</v>
      </c>
      <c r="J107" s="59">
        <v>15233.362</v>
      </c>
      <c r="K107" s="59">
        <v>1767.882</v>
      </c>
      <c r="L107" s="59">
        <v>54421.061</v>
      </c>
      <c r="M107" s="68">
        <f t="shared" si="3"/>
        <v>170708.75699999998</v>
      </c>
      <c r="N107" s="36"/>
      <c r="O107" s="39"/>
      <c r="P107" s="39"/>
      <c r="Q107" s="39"/>
    </row>
    <row r="108" spans="1:17" ht="12.75">
      <c r="A108" s="56">
        <v>36129</v>
      </c>
      <c r="B108" s="59">
        <v>1254.765</v>
      </c>
      <c r="C108" s="59">
        <v>29297.802</v>
      </c>
      <c r="D108" s="59">
        <v>18374.895</v>
      </c>
      <c r="E108" s="59">
        <v>39312.301</v>
      </c>
      <c r="F108" s="59">
        <v>4380.193</v>
      </c>
      <c r="G108" s="60">
        <f t="shared" si="4"/>
        <v>43692.494</v>
      </c>
      <c r="H108" s="59">
        <v>2801.796</v>
      </c>
      <c r="I108" s="59">
        <v>0</v>
      </c>
      <c r="J108" s="59">
        <v>14784.183</v>
      </c>
      <c r="K108" s="59">
        <v>2364.413</v>
      </c>
      <c r="L108" s="59">
        <v>55109.33</v>
      </c>
      <c r="M108" s="68">
        <f t="shared" si="3"/>
        <v>167679.678</v>
      </c>
      <c r="N108" s="36"/>
      <c r="O108" s="39"/>
      <c r="P108" s="39"/>
      <c r="Q108" s="39"/>
    </row>
    <row r="109" spans="1:17" ht="12.75">
      <c r="A109" s="56">
        <v>36160</v>
      </c>
      <c r="B109" s="59">
        <v>1740.833</v>
      </c>
      <c r="C109" s="59">
        <v>29050.965</v>
      </c>
      <c r="D109" s="59">
        <v>19211.427</v>
      </c>
      <c r="E109" s="59">
        <v>38367.495</v>
      </c>
      <c r="F109" s="59">
        <v>4716.352</v>
      </c>
      <c r="G109" s="60">
        <f t="shared" si="4"/>
        <v>43083.847</v>
      </c>
      <c r="H109" s="59">
        <v>2172.257</v>
      </c>
      <c r="I109" s="59">
        <v>0</v>
      </c>
      <c r="J109" s="59">
        <v>16451.803</v>
      </c>
      <c r="K109" s="59">
        <v>2019.327</v>
      </c>
      <c r="L109" s="59">
        <v>59882.938</v>
      </c>
      <c r="M109" s="68">
        <f t="shared" si="3"/>
        <v>173613.397</v>
      </c>
      <c r="N109" s="36"/>
      <c r="O109" s="39"/>
      <c r="P109" s="39"/>
      <c r="Q109" s="39"/>
    </row>
    <row r="110" spans="1:17" ht="12.75">
      <c r="A110" s="56">
        <v>36191</v>
      </c>
      <c r="B110" s="59">
        <v>1131.486</v>
      </c>
      <c r="C110" s="59">
        <v>29006.854</v>
      </c>
      <c r="D110" s="59">
        <v>18931.929</v>
      </c>
      <c r="E110" s="59">
        <v>38439.84</v>
      </c>
      <c r="F110" s="59">
        <v>5334.568</v>
      </c>
      <c r="G110" s="60">
        <f t="shared" si="4"/>
        <v>43774.407999999996</v>
      </c>
      <c r="H110" s="59">
        <v>1999.937</v>
      </c>
      <c r="I110" s="59">
        <v>16382.061</v>
      </c>
      <c r="J110" s="59">
        <v>40302.186</v>
      </c>
      <c r="K110" s="59">
        <v>1981.643</v>
      </c>
      <c r="L110" s="59">
        <v>21785.814</v>
      </c>
      <c r="M110" s="68">
        <f t="shared" si="3"/>
        <v>175296.31800000003</v>
      </c>
      <c r="N110" s="36"/>
      <c r="O110" s="39"/>
      <c r="P110" s="39"/>
      <c r="Q110" s="39"/>
    </row>
    <row r="111" spans="1:17" ht="12.75">
      <c r="A111" s="56">
        <v>36219</v>
      </c>
      <c r="B111" s="59">
        <v>1070.399</v>
      </c>
      <c r="C111" s="59">
        <v>28698.37</v>
      </c>
      <c r="D111" s="59">
        <v>20018.79</v>
      </c>
      <c r="E111" s="59">
        <v>38718.777</v>
      </c>
      <c r="F111" s="59">
        <v>5213.285</v>
      </c>
      <c r="G111" s="60">
        <f t="shared" si="4"/>
        <v>43932.062000000005</v>
      </c>
      <c r="H111" s="59">
        <v>2068.837</v>
      </c>
      <c r="I111" s="59">
        <v>17739.191</v>
      </c>
      <c r="J111" s="59">
        <v>42472.734</v>
      </c>
      <c r="K111" s="59">
        <v>2521.762</v>
      </c>
      <c r="L111" s="59">
        <v>22016.804</v>
      </c>
      <c r="M111" s="68">
        <f t="shared" si="3"/>
        <v>180538.949</v>
      </c>
      <c r="N111" s="36"/>
      <c r="O111" s="39"/>
      <c r="P111" s="39"/>
      <c r="Q111" s="39"/>
    </row>
    <row r="112" spans="1:17" ht="12.75">
      <c r="A112" s="56">
        <v>36250</v>
      </c>
      <c r="B112" s="59">
        <v>1481.618</v>
      </c>
      <c r="C112" s="59">
        <v>30058.855</v>
      </c>
      <c r="D112" s="59">
        <v>21375.749</v>
      </c>
      <c r="E112" s="59">
        <v>39122.501</v>
      </c>
      <c r="F112" s="59">
        <v>5502.167</v>
      </c>
      <c r="G112" s="60">
        <f t="shared" si="4"/>
        <v>44624.668</v>
      </c>
      <c r="H112" s="59">
        <v>2507.254</v>
      </c>
      <c r="I112" s="59">
        <v>15381.113</v>
      </c>
      <c r="J112" s="59">
        <v>43200.524</v>
      </c>
      <c r="K112" s="59">
        <v>4701.881</v>
      </c>
      <c r="L112" s="59">
        <v>22695.49</v>
      </c>
      <c r="M112" s="68">
        <f t="shared" si="3"/>
        <v>186027.15199999997</v>
      </c>
      <c r="N112" s="36"/>
      <c r="O112" s="39"/>
      <c r="P112" s="39"/>
      <c r="Q112" s="39"/>
    </row>
    <row r="113" spans="1:17" ht="12.75">
      <c r="A113" s="56">
        <v>36280</v>
      </c>
      <c r="B113" s="59">
        <v>1247.865</v>
      </c>
      <c r="C113" s="59">
        <v>30986.836</v>
      </c>
      <c r="D113" s="59">
        <v>22695.837</v>
      </c>
      <c r="E113" s="59">
        <v>32291.905</v>
      </c>
      <c r="F113" s="59">
        <v>5655.028</v>
      </c>
      <c r="G113" s="60">
        <f t="shared" si="4"/>
        <v>37946.933</v>
      </c>
      <c r="H113" s="59">
        <v>1924.307</v>
      </c>
      <c r="I113" s="59">
        <v>15714.9</v>
      </c>
      <c r="J113" s="59">
        <v>48116.647</v>
      </c>
      <c r="K113" s="59">
        <v>3452.027</v>
      </c>
      <c r="L113" s="59">
        <v>22752.917</v>
      </c>
      <c r="M113" s="68">
        <f t="shared" si="3"/>
        <v>184838.26899999997</v>
      </c>
      <c r="N113" s="36"/>
      <c r="O113" s="39"/>
      <c r="P113" s="39"/>
      <c r="Q113" s="39"/>
    </row>
    <row r="114" spans="1:17" ht="12.75">
      <c r="A114" s="56">
        <v>36311</v>
      </c>
      <c r="B114" s="59">
        <v>1556.47</v>
      </c>
      <c r="C114" s="59">
        <v>28846.198</v>
      </c>
      <c r="D114" s="59">
        <v>21007.695</v>
      </c>
      <c r="E114" s="59">
        <v>33518.075</v>
      </c>
      <c r="F114" s="59">
        <v>5776.558</v>
      </c>
      <c r="G114" s="60">
        <f t="shared" si="4"/>
        <v>39294.632999999994</v>
      </c>
      <c r="H114" s="59">
        <v>1997.539</v>
      </c>
      <c r="I114" s="59">
        <v>15694.397</v>
      </c>
      <c r="J114" s="59">
        <v>51147.813</v>
      </c>
      <c r="K114" s="59">
        <v>4376.247</v>
      </c>
      <c r="L114" s="59">
        <v>24507.803</v>
      </c>
      <c r="M114" s="68">
        <f t="shared" si="3"/>
        <v>188428.79499999998</v>
      </c>
      <c r="N114" s="36"/>
      <c r="O114" s="39"/>
      <c r="P114" s="39"/>
      <c r="Q114" s="39"/>
    </row>
    <row r="115" spans="1:17" ht="12.75">
      <c r="A115" s="56">
        <v>36341</v>
      </c>
      <c r="B115" s="59">
        <v>1264.161</v>
      </c>
      <c r="C115" s="59">
        <v>29211.614</v>
      </c>
      <c r="D115" s="59">
        <v>23886.735</v>
      </c>
      <c r="E115" s="59">
        <v>32648.389</v>
      </c>
      <c r="F115" s="59">
        <v>5555.462</v>
      </c>
      <c r="G115" s="60">
        <f t="shared" si="4"/>
        <v>38203.851</v>
      </c>
      <c r="H115" s="59">
        <v>1629.845</v>
      </c>
      <c r="I115" s="59">
        <v>15545.73</v>
      </c>
      <c r="J115" s="59">
        <v>48591.693</v>
      </c>
      <c r="K115" s="59">
        <v>2005.677</v>
      </c>
      <c r="L115" s="59">
        <v>22171.974</v>
      </c>
      <c r="M115" s="68">
        <f t="shared" si="3"/>
        <v>182511.28</v>
      </c>
      <c r="N115" s="36"/>
      <c r="O115" s="39"/>
      <c r="P115" s="39"/>
      <c r="Q115" s="39"/>
    </row>
    <row r="116" spans="1:17" ht="12.75">
      <c r="A116" s="56">
        <v>36372</v>
      </c>
      <c r="B116" s="59">
        <v>1053.131</v>
      </c>
      <c r="C116" s="59">
        <v>30992.501</v>
      </c>
      <c r="D116" s="59">
        <v>25922.472</v>
      </c>
      <c r="E116" s="59">
        <v>31970.223</v>
      </c>
      <c r="F116" s="59">
        <v>5514.171</v>
      </c>
      <c r="G116" s="60">
        <f t="shared" si="4"/>
        <v>37484.394</v>
      </c>
      <c r="H116" s="59">
        <v>1601.029</v>
      </c>
      <c r="I116" s="59">
        <v>15177.969</v>
      </c>
      <c r="J116" s="59">
        <v>49633.311</v>
      </c>
      <c r="K116" s="59">
        <v>4229.607</v>
      </c>
      <c r="L116" s="59">
        <v>23727.455</v>
      </c>
      <c r="M116" s="68">
        <f t="shared" si="3"/>
        <v>189821.869</v>
      </c>
      <c r="N116" s="36"/>
      <c r="O116" s="39"/>
      <c r="P116" s="39"/>
      <c r="Q116" s="39"/>
    </row>
    <row r="117" spans="1:17" ht="12.75">
      <c r="A117" s="56">
        <v>36403</v>
      </c>
      <c r="B117" s="59">
        <v>1438.421</v>
      </c>
      <c r="C117" s="59">
        <v>29854.24</v>
      </c>
      <c r="D117" s="59">
        <v>26050.8</v>
      </c>
      <c r="E117" s="59">
        <v>31607.38</v>
      </c>
      <c r="F117" s="59">
        <v>5117.54</v>
      </c>
      <c r="G117" s="60">
        <f t="shared" si="4"/>
        <v>36724.92</v>
      </c>
      <c r="H117" s="59">
        <v>1548.163</v>
      </c>
      <c r="I117" s="59">
        <v>17685.195</v>
      </c>
      <c r="J117" s="59">
        <v>51653.5</v>
      </c>
      <c r="K117" s="59">
        <v>2788.279</v>
      </c>
      <c r="L117" s="59">
        <v>23802.528</v>
      </c>
      <c r="M117" s="68">
        <f t="shared" si="3"/>
        <v>191546.046</v>
      </c>
      <c r="N117" s="36"/>
      <c r="O117" s="39"/>
      <c r="P117" s="39"/>
      <c r="Q117" s="39"/>
    </row>
    <row r="118" spans="1:17" ht="12.75">
      <c r="A118" s="56">
        <v>36433</v>
      </c>
      <c r="B118" s="59">
        <v>1570.586</v>
      </c>
      <c r="C118" s="59">
        <v>32141.501</v>
      </c>
      <c r="D118" s="59">
        <v>23494.819</v>
      </c>
      <c r="E118" s="59">
        <v>31598.993</v>
      </c>
      <c r="F118" s="59">
        <v>4722.203</v>
      </c>
      <c r="G118" s="60">
        <f t="shared" si="4"/>
        <v>36321.195999999996</v>
      </c>
      <c r="H118" s="59">
        <v>1856.558</v>
      </c>
      <c r="I118" s="59">
        <v>16947.923</v>
      </c>
      <c r="J118" s="59">
        <v>54155.502</v>
      </c>
      <c r="K118" s="59">
        <v>4353.211</v>
      </c>
      <c r="L118" s="59">
        <v>22087.959</v>
      </c>
      <c r="M118" s="68">
        <f t="shared" si="3"/>
        <v>192929.255</v>
      </c>
      <c r="N118" s="36"/>
      <c r="O118" s="39"/>
      <c r="P118" s="39"/>
      <c r="Q118" s="39"/>
    </row>
    <row r="119" spans="1:17" ht="12.75">
      <c r="A119" s="56">
        <v>36464</v>
      </c>
      <c r="B119" s="59">
        <v>1352.84</v>
      </c>
      <c r="C119" s="59">
        <v>27123.348</v>
      </c>
      <c r="D119" s="59">
        <v>24683.36</v>
      </c>
      <c r="E119" s="59">
        <v>32171.365</v>
      </c>
      <c r="F119" s="59">
        <v>5066.183</v>
      </c>
      <c r="G119" s="60">
        <f t="shared" si="4"/>
        <v>37237.548</v>
      </c>
      <c r="H119" s="59">
        <v>1808.007</v>
      </c>
      <c r="I119" s="59">
        <v>17535.946</v>
      </c>
      <c r="J119" s="59">
        <v>54523.322</v>
      </c>
      <c r="K119" s="59">
        <v>5766.128</v>
      </c>
      <c r="L119" s="59">
        <v>27388.263</v>
      </c>
      <c r="M119" s="68">
        <f t="shared" si="3"/>
        <v>197418.762</v>
      </c>
      <c r="N119" s="36"/>
      <c r="O119" s="39"/>
      <c r="P119" s="39"/>
      <c r="Q119" s="39"/>
    </row>
    <row r="120" spans="1:17" ht="12.75">
      <c r="A120" s="56">
        <v>36494</v>
      </c>
      <c r="B120" s="59">
        <v>1194.671</v>
      </c>
      <c r="C120" s="59">
        <v>28444.724</v>
      </c>
      <c r="D120" s="59">
        <v>23604.878</v>
      </c>
      <c r="E120" s="59">
        <v>32474.37</v>
      </c>
      <c r="F120" s="59">
        <v>5660.347</v>
      </c>
      <c r="G120" s="60">
        <f t="shared" si="4"/>
        <v>38134.717</v>
      </c>
      <c r="H120" s="59">
        <v>1735.467</v>
      </c>
      <c r="I120" s="59">
        <v>16891.75</v>
      </c>
      <c r="J120" s="59">
        <v>53659.718</v>
      </c>
      <c r="K120" s="59">
        <v>5276.121</v>
      </c>
      <c r="L120" s="59">
        <v>28465.065</v>
      </c>
      <c r="M120" s="68">
        <f t="shared" si="3"/>
        <v>197407.111</v>
      </c>
      <c r="N120" s="36"/>
      <c r="O120" s="39"/>
      <c r="P120" s="39"/>
      <c r="Q120" s="39"/>
    </row>
    <row r="121" spans="1:17" ht="12.75">
      <c r="A121" s="56">
        <v>36525</v>
      </c>
      <c r="B121" s="59">
        <v>3048.933</v>
      </c>
      <c r="C121" s="59">
        <v>23922.762</v>
      </c>
      <c r="D121" s="59">
        <v>25149.889</v>
      </c>
      <c r="E121" s="59">
        <v>31825.026</v>
      </c>
      <c r="F121" s="59">
        <v>4894.041</v>
      </c>
      <c r="G121" s="60">
        <f t="shared" si="4"/>
        <v>36719.067</v>
      </c>
      <c r="H121" s="59">
        <v>1676.573</v>
      </c>
      <c r="I121" s="59">
        <v>19083.888</v>
      </c>
      <c r="J121" s="59">
        <v>54883.995</v>
      </c>
      <c r="K121" s="59">
        <v>2903.174</v>
      </c>
      <c r="L121" s="59">
        <v>25454.765</v>
      </c>
      <c r="M121" s="68">
        <f t="shared" si="3"/>
        <v>192843.04600000003</v>
      </c>
      <c r="N121" s="36"/>
      <c r="O121" s="39"/>
      <c r="P121" s="39"/>
      <c r="Q121" s="39"/>
    </row>
    <row r="122" spans="1:19" ht="12.75">
      <c r="A122" s="56">
        <v>36556</v>
      </c>
      <c r="B122" s="59">
        <v>1857.739</v>
      </c>
      <c r="C122" s="59">
        <v>24520.184</v>
      </c>
      <c r="D122" s="59">
        <v>26274.31</v>
      </c>
      <c r="E122" s="59">
        <v>31500.954</v>
      </c>
      <c r="F122" s="59">
        <v>5361.635</v>
      </c>
      <c r="G122" s="60">
        <f t="shared" si="4"/>
        <v>36862.589</v>
      </c>
      <c r="H122" s="59">
        <v>2151.661</v>
      </c>
      <c r="I122" s="59">
        <v>18332.231</v>
      </c>
      <c r="J122" s="59">
        <v>58847.087</v>
      </c>
      <c r="K122" s="59">
        <v>5754.229</v>
      </c>
      <c r="L122" s="59">
        <v>23974.153</v>
      </c>
      <c r="M122" s="68">
        <f t="shared" si="3"/>
        <v>198574.183</v>
      </c>
      <c r="N122" s="36"/>
      <c r="O122" s="39"/>
      <c r="P122" s="39"/>
      <c r="Q122" s="39"/>
      <c r="S122" s="36"/>
    </row>
    <row r="123" spans="1:19" ht="12.75">
      <c r="A123" s="56">
        <v>36585</v>
      </c>
      <c r="B123" s="59">
        <v>1511.537</v>
      </c>
      <c r="C123" s="59">
        <v>31401.405</v>
      </c>
      <c r="D123" s="59">
        <v>28554.702</v>
      </c>
      <c r="E123" s="59">
        <v>31779.324</v>
      </c>
      <c r="F123" s="59">
        <v>5073.47</v>
      </c>
      <c r="G123" s="60">
        <f t="shared" si="4"/>
        <v>36852.794</v>
      </c>
      <c r="H123" s="59">
        <v>2030.654</v>
      </c>
      <c r="I123" s="59">
        <v>18186.248</v>
      </c>
      <c r="J123" s="59">
        <v>58517.087</v>
      </c>
      <c r="K123" s="59">
        <v>2262.946</v>
      </c>
      <c r="L123" s="59">
        <v>25279.293</v>
      </c>
      <c r="M123" s="68">
        <f t="shared" si="3"/>
        <v>204596.666</v>
      </c>
      <c r="N123" s="36"/>
      <c r="O123" s="39"/>
      <c r="P123" s="39"/>
      <c r="Q123" s="39"/>
      <c r="S123" s="36"/>
    </row>
    <row r="124" spans="1:19" ht="12.75">
      <c r="A124" s="56">
        <v>36616</v>
      </c>
      <c r="B124" s="59">
        <v>1442.702</v>
      </c>
      <c r="C124" s="59">
        <v>31257.932</v>
      </c>
      <c r="D124" s="59">
        <v>28656.06</v>
      </c>
      <c r="E124" s="59">
        <v>32985.452</v>
      </c>
      <c r="F124" s="59">
        <v>5275.32</v>
      </c>
      <c r="G124" s="60">
        <f t="shared" si="4"/>
        <v>38260.772</v>
      </c>
      <c r="H124" s="59">
        <v>2115.191</v>
      </c>
      <c r="I124" s="59">
        <v>16197.759</v>
      </c>
      <c r="J124" s="59">
        <v>59141.308</v>
      </c>
      <c r="K124" s="59">
        <v>6488.356</v>
      </c>
      <c r="L124" s="59">
        <v>24658.854</v>
      </c>
      <c r="M124" s="68">
        <f t="shared" si="3"/>
        <v>208218.934</v>
      </c>
      <c r="N124" s="36"/>
      <c r="O124" s="39"/>
      <c r="P124" s="39"/>
      <c r="Q124" s="39"/>
      <c r="S124" s="36"/>
    </row>
    <row r="125" spans="1:19" ht="12.75">
      <c r="A125" s="56">
        <v>36646</v>
      </c>
      <c r="B125" s="59">
        <v>1337.94</v>
      </c>
      <c r="C125" s="59">
        <v>34553.225</v>
      </c>
      <c r="D125" s="59">
        <v>27033.504</v>
      </c>
      <c r="E125" s="59">
        <v>33182.621</v>
      </c>
      <c r="F125" s="59">
        <v>5287.869</v>
      </c>
      <c r="G125" s="60">
        <f t="shared" si="4"/>
        <v>38470.49</v>
      </c>
      <c r="H125" s="59">
        <v>1727.871</v>
      </c>
      <c r="I125" s="59">
        <v>14198.372</v>
      </c>
      <c r="J125" s="59">
        <v>61285.913</v>
      </c>
      <c r="K125" s="59">
        <v>4983.264</v>
      </c>
      <c r="L125" s="59">
        <v>22726.33</v>
      </c>
      <c r="M125" s="68">
        <f t="shared" si="3"/>
        <v>206316.90899999999</v>
      </c>
      <c r="N125" s="36"/>
      <c r="O125" s="39"/>
      <c r="P125" s="39"/>
      <c r="Q125" s="39"/>
      <c r="S125" s="36"/>
    </row>
    <row r="126" spans="1:19" ht="12.75">
      <c r="A126" s="56">
        <v>36677</v>
      </c>
      <c r="B126" s="59">
        <v>1769.285</v>
      </c>
      <c r="C126" s="59">
        <v>36467.061</v>
      </c>
      <c r="D126" s="59">
        <v>27828.249</v>
      </c>
      <c r="E126" s="59">
        <v>33531</v>
      </c>
      <c r="F126" s="59">
        <v>5187.79</v>
      </c>
      <c r="G126" s="60">
        <f t="shared" si="4"/>
        <v>38718.79</v>
      </c>
      <c r="H126" s="59">
        <v>1683.235</v>
      </c>
      <c r="I126" s="59">
        <v>12885.144</v>
      </c>
      <c r="J126" s="59">
        <v>62125.773</v>
      </c>
      <c r="K126" s="59">
        <v>2832.932</v>
      </c>
      <c r="L126" s="59">
        <v>22237.193</v>
      </c>
      <c r="M126" s="68">
        <f t="shared" si="3"/>
        <v>206547.662</v>
      </c>
      <c r="N126" s="36"/>
      <c r="O126" s="39"/>
      <c r="P126" s="39"/>
      <c r="Q126" s="39"/>
      <c r="S126" s="36"/>
    </row>
    <row r="127" spans="1:19" ht="12.75">
      <c r="A127" s="56">
        <v>36707</v>
      </c>
      <c r="B127" s="59">
        <v>1288.662</v>
      </c>
      <c r="C127" s="59">
        <v>36098.83</v>
      </c>
      <c r="D127" s="59">
        <v>26227.791</v>
      </c>
      <c r="E127" s="59">
        <v>33356.116</v>
      </c>
      <c r="F127" s="59">
        <v>5398.823</v>
      </c>
      <c r="G127" s="60">
        <f t="shared" si="4"/>
        <v>38754.939</v>
      </c>
      <c r="H127" s="59">
        <v>1609.175</v>
      </c>
      <c r="I127" s="59">
        <v>13527.326</v>
      </c>
      <c r="J127" s="59">
        <v>65571.834</v>
      </c>
      <c r="K127" s="59">
        <v>3142.657</v>
      </c>
      <c r="L127" s="59">
        <v>19983.127</v>
      </c>
      <c r="M127" s="68">
        <f t="shared" si="3"/>
        <v>206204.34100000001</v>
      </c>
      <c r="N127" s="36"/>
      <c r="O127" s="39"/>
      <c r="P127" s="39"/>
      <c r="Q127" s="39"/>
      <c r="S127" s="36"/>
    </row>
    <row r="128" spans="1:19" ht="12.75">
      <c r="A128" s="56">
        <v>36738</v>
      </c>
      <c r="B128" s="59">
        <v>1513.805</v>
      </c>
      <c r="C128" s="59">
        <v>34986.698</v>
      </c>
      <c r="D128" s="59">
        <v>25645.934</v>
      </c>
      <c r="E128" s="59">
        <v>33211.573</v>
      </c>
      <c r="F128" s="59">
        <v>5792.688</v>
      </c>
      <c r="G128" s="60">
        <f t="shared" si="4"/>
        <v>39004.261</v>
      </c>
      <c r="H128" s="59">
        <v>1514.134</v>
      </c>
      <c r="I128" s="59">
        <v>12509.189</v>
      </c>
      <c r="J128" s="59">
        <v>70187.418</v>
      </c>
      <c r="K128" s="59">
        <v>3221.917</v>
      </c>
      <c r="L128" s="59">
        <v>17857.586</v>
      </c>
      <c r="M128" s="68">
        <f t="shared" si="3"/>
        <v>206440.942</v>
      </c>
      <c r="N128" s="36"/>
      <c r="O128" s="39"/>
      <c r="P128" s="39"/>
      <c r="Q128" s="39"/>
      <c r="S128" s="36"/>
    </row>
    <row r="129" spans="1:19" ht="12.75">
      <c r="A129" s="56">
        <v>36769</v>
      </c>
      <c r="B129" s="59">
        <v>2098.607</v>
      </c>
      <c r="C129" s="59">
        <v>34091.263</v>
      </c>
      <c r="D129" s="59">
        <v>29291.61</v>
      </c>
      <c r="E129" s="59">
        <v>33000.545</v>
      </c>
      <c r="F129" s="59">
        <v>5622.12</v>
      </c>
      <c r="G129" s="60">
        <f t="shared" si="4"/>
        <v>38622.665</v>
      </c>
      <c r="H129" s="59">
        <v>1894.949</v>
      </c>
      <c r="I129" s="59">
        <v>12338.893</v>
      </c>
      <c r="J129" s="59">
        <v>70449.433</v>
      </c>
      <c r="K129" s="59">
        <v>2462.981</v>
      </c>
      <c r="L129" s="59">
        <v>19538.066</v>
      </c>
      <c r="M129" s="68">
        <f t="shared" si="3"/>
        <v>210788.46699999998</v>
      </c>
      <c r="N129" s="36"/>
      <c r="O129" s="39"/>
      <c r="P129" s="39"/>
      <c r="Q129" s="39"/>
      <c r="S129" s="36"/>
    </row>
    <row r="130" spans="1:19" ht="12.75">
      <c r="A130" s="56">
        <v>36799</v>
      </c>
      <c r="B130" s="59">
        <v>1471.267</v>
      </c>
      <c r="C130" s="59">
        <v>38002.571</v>
      </c>
      <c r="D130" s="59">
        <v>26877.021</v>
      </c>
      <c r="E130" s="59">
        <v>33481.413</v>
      </c>
      <c r="F130" s="59">
        <v>5909.366</v>
      </c>
      <c r="G130" s="60">
        <f t="shared" si="4"/>
        <v>39390.779</v>
      </c>
      <c r="H130" s="59">
        <v>1575.367</v>
      </c>
      <c r="I130" s="59">
        <v>12337.557</v>
      </c>
      <c r="J130" s="59">
        <v>72222.169</v>
      </c>
      <c r="K130" s="59">
        <v>3503.829</v>
      </c>
      <c r="L130" s="59">
        <v>19816.395</v>
      </c>
      <c r="M130" s="68">
        <f t="shared" si="3"/>
        <v>215196.955</v>
      </c>
      <c r="N130" s="36"/>
      <c r="O130" s="39"/>
      <c r="P130" s="39"/>
      <c r="Q130" s="39"/>
      <c r="S130" s="36"/>
    </row>
    <row r="131" spans="1:19" ht="12.75">
      <c r="A131" s="56">
        <v>36830</v>
      </c>
      <c r="B131" s="59">
        <v>1837.04</v>
      </c>
      <c r="C131" s="59">
        <v>35945.722</v>
      </c>
      <c r="D131" s="59">
        <v>27172.042</v>
      </c>
      <c r="E131" s="59">
        <v>33679.048</v>
      </c>
      <c r="F131" s="59">
        <v>5879.603</v>
      </c>
      <c r="G131" s="60">
        <f t="shared" si="4"/>
        <v>39558.651000000005</v>
      </c>
      <c r="H131" s="59">
        <v>1584.115</v>
      </c>
      <c r="I131" s="59">
        <v>11899.039</v>
      </c>
      <c r="J131" s="59">
        <v>73504.562</v>
      </c>
      <c r="K131" s="59">
        <v>2342.294</v>
      </c>
      <c r="L131" s="59">
        <v>18746.142</v>
      </c>
      <c r="M131" s="68">
        <f t="shared" si="3"/>
        <v>212589.60700000002</v>
      </c>
      <c r="N131" s="36"/>
      <c r="O131" s="39"/>
      <c r="P131" s="39"/>
      <c r="Q131" s="39"/>
      <c r="S131" s="36"/>
    </row>
    <row r="132" spans="1:17" ht="12.75">
      <c r="A132" s="56">
        <v>36860</v>
      </c>
      <c r="B132" s="59">
        <v>1947.084</v>
      </c>
      <c r="C132" s="59">
        <v>33557.44</v>
      </c>
      <c r="D132" s="59">
        <v>27885.629</v>
      </c>
      <c r="E132" s="59">
        <v>34378.543</v>
      </c>
      <c r="F132" s="59">
        <v>5973.233</v>
      </c>
      <c r="G132" s="60">
        <f t="shared" si="4"/>
        <v>40351.776</v>
      </c>
      <c r="H132" s="59">
        <v>1738.117</v>
      </c>
      <c r="I132" s="59">
        <v>11638.463</v>
      </c>
      <c r="J132" s="59">
        <v>75257.679</v>
      </c>
      <c r="K132" s="59">
        <v>2124.985</v>
      </c>
      <c r="L132" s="59">
        <v>19043.125</v>
      </c>
      <c r="M132" s="68">
        <f t="shared" si="3"/>
        <v>213544.298</v>
      </c>
      <c r="N132" s="36"/>
      <c r="O132" s="39"/>
      <c r="P132" s="39"/>
      <c r="Q132" s="39"/>
    </row>
    <row r="133" spans="1:17" ht="12.75">
      <c r="A133" s="56">
        <v>36891</v>
      </c>
      <c r="B133" s="59">
        <v>3035.986</v>
      </c>
      <c r="C133" s="59">
        <v>29199.704</v>
      </c>
      <c r="D133" s="59">
        <v>29339.16</v>
      </c>
      <c r="E133" s="59">
        <v>33876.963</v>
      </c>
      <c r="F133" s="59">
        <v>6696.791</v>
      </c>
      <c r="G133" s="60">
        <f t="shared" si="4"/>
        <v>40573.754</v>
      </c>
      <c r="H133" s="59">
        <v>1444.998</v>
      </c>
      <c r="I133" s="59">
        <v>13160.304</v>
      </c>
      <c r="J133" s="59">
        <v>73513.953</v>
      </c>
      <c r="K133" s="59">
        <v>2936.457</v>
      </c>
      <c r="L133" s="59">
        <v>28500.906</v>
      </c>
      <c r="M133" s="68">
        <f t="shared" si="3"/>
        <v>221705.22199999998</v>
      </c>
      <c r="N133" s="36"/>
      <c r="O133" s="39"/>
      <c r="P133" s="39"/>
      <c r="Q133" s="39"/>
    </row>
    <row r="134" spans="1:17" ht="12.75">
      <c r="A134" s="56">
        <v>36922</v>
      </c>
      <c r="B134" s="59">
        <v>2176.406</v>
      </c>
      <c r="C134" s="59">
        <v>28701.578</v>
      </c>
      <c r="D134" s="59">
        <v>29128.219</v>
      </c>
      <c r="E134" s="59">
        <v>33171.252</v>
      </c>
      <c r="F134" s="59">
        <v>6788.327</v>
      </c>
      <c r="G134" s="60">
        <f t="shared" si="4"/>
        <v>39959.579</v>
      </c>
      <c r="H134" s="59">
        <v>1515.01</v>
      </c>
      <c r="I134" s="59">
        <v>12430.693</v>
      </c>
      <c r="J134" s="59">
        <v>72577.587</v>
      </c>
      <c r="K134" s="59">
        <v>2413.049</v>
      </c>
      <c r="L134" s="59">
        <v>25161.435</v>
      </c>
      <c r="M134" s="68">
        <f t="shared" si="3"/>
        <v>214063.55599999998</v>
      </c>
      <c r="N134" s="36"/>
      <c r="O134" s="39"/>
      <c r="P134" s="39"/>
      <c r="Q134" s="39"/>
    </row>
    <row r="135" spans="1:17" ht="12.75">
      <c r="A135" s="56">
        <v>36950</v>
      </c>
      <c r="B135" s="59">
        <v>1615.718</v>
      </c>
      <c r="C135" s="59">
        <v>30613.978</v>
      </c>
      <c r="D135" s="59">
        <v>29020.154</v>
      </c>
      <c r="E135" s="59">
        <v>33106.232</v>
      </c>
      <c r="F135" s="59">
        <v>7476.035</v>
      </c>
      <c r="G135" s="60">
        <f t="shared" si="4"/>
        <v>40582.26700000001</v>
      </c>
      <c r="H135" s="59">
        <v>1312.802</v>
      </c>
      <c r="I135" s="59">
        <v>12474.137</v>
      </c>
      <c r="J135" s="59">
        <v>73951.462</v>
      </c>
      <c r="K135" s="59">
        <v>3958.826</v>
      </c>
      <c r="L135" s="59">
        <v>25125.013</v>
      </c>
      <c r="M135" s="68">
        <f t="shared" si="3"/>
        <v>218654.357</v>
      </c>
      <c r="N135" s="36"/>
      <c r="O135" s="39"/>
      <c r="P135" s="39"/>
      <c r="Q135" s="39"/>
    </row>
    <row r="136" spans="1:17" ht="12.75">
      <c r="A136" s="56">
        <v>36981</v>
      </c>
      <c r="B136" s="59">
        <v>1800.473</v>
      </c>
      <c r="C136" s="59">
        <v>27992.511</v>
      </c>
      <c r="D136" s="59">
        <v>31217.142</v>
      </c>
      <c r="E136" s="59">
        <v>33321.937</v>
      </c>
      <c r="F136" s="59">
        <v>8056.91</v>
      </c>
      <c r="G136" s="60">
        <f t="shared" si="4"/>
        <v>41378.846999999994</v>
      </c>
      <c r="H136" s="59">
        <v>1284.12</v>
      </c>
      <c r="I136" s="59">
        <v>12991.18</v>
      </c>
      <c r="J136" s="59">
        <v>73613.308</v>
      </c>
      <c r="K136" s="59">
        <v>4912.351</v>
      </c>
      <c r="L136" s="59">
        <v>29746.53</v>
      </c>
      <c r="M136" s="68">
        <f t="shared" si="3"/>
        <v>224936.462</v>
      </c>
      <c r="N136" s="36"/>
      <c r="O136" s="39"/>
      <c r="P136" s="39"/>
      <c r="Q136" s="39"/>
    </row>
    <row r="137" spans="1:17" ht="12.75">
      <c r="A137" s="56">
        <v>37011</v>
      </c>
      <c r="B137" s="59">
        <v>2066.421</v>
      </c>
      <c r="C137" s="59">
        <v>27540.406</v>
      </c>
      <c r="D137" s="59">
        <v>30613.217</v>
      </c>
      <c r="E137" s="59">
        <v>32947.231</v>
      </c>
      <c r="F137" s="59">
        <v>7995.16</v>
      </c>
      <c r="G137" s="60">
        <f t="shared" si="4"/>
        <v>40942.391</v>
      </c>
      <c r="H137" s="59">
        <v>1324.487</v>
      </c>
      <c r="I137" s="59">
        <v>36908.006</v>
      </c>
      <c r="J137" s="59">
        <v>52160.713</v>
      </c>
      <c r="K137" s="59">
        <v>3082.109</v>
      </c>
      <c r="L137" s="59">
        <v>25514.168</v>
      </c>
      <c r="M137" s="68">
        <f t="shared" si="3"/>
        <v>220151.918</v>
      </c>
      <c r="N137" s="36"/>
      <c r="O137" s="39"/>
      <c r="P137" s="39"/>
      <c r="Q137" s="39"/>
    </row>
    <row r="138" spans="1:17" ht="12.75">
      <c r="A138" s="56">
        <v>37042</v>
      </c>
      <c r="B138" s="59">
        <v>2095.675</v>
      </c>
      <c r="C138" s="59">
        <v>30920.366</v>
      </c>
      <c r="D138" s="59">
        <v>30704.524</v>
      </c>
      <c r="E138" s="59">
        <v>33200.939</v>
      </c>
      <c r="F138" s="59">
        <v>7988.796</v>
      </c>
      <c r="G138" s="60">
        <f t="shared" si="4"/>
        <v>41189.735</v>
      </c>
      <c r="H138" s="59">
        <v>1080.848</v>
      </c>
      <c r="I138" s="59">
        <v>35950.123</v>
      </c>
      <c r="J138" s="59">
        <v>51845.287</v>
      </c>
      <c r="K138" s="59">
        <v>3610.447</v>
      </c>
      <c r="L138" s="59">
        <v>26418.031</v>
      </c>
      <c r="M138" s="68">
        <f t="shared" si="3"/>
        <v>223815.036</v>
      </c>
      <c r="N138" s="36"/>
      <c r="O138" s="39"/>
      <c r="P138" s="39"/>
      <c r="Q138" s="39"/>
    </row>
    <row r="139" spans="1:17" ht="12.75">
      <c r="A139" s="56">
        <v>37072</v>
      </c>
      <c r="B139" s="59">
        <v>1547.895</v>
      </c>
      <c r="C139" s="59">
        <v>28744.965</v>
      </c>
      <c r="D139" s="59">
        <v>30737.827</v>
      </c>
      <c r="E139" s="59">
        <v>33131.446</v>
      </c>
      <c r="F139" s="59">
        <v>8751.8</v>
      </c>
      <c r="G139" s="60">
        <f t="shared" si="4"/>
        <v>41883.246</v>
      </c>
      <c r="H139" s="59">
        <v>1196.856</v>
      </c>
      <c r="I139" s="59">
        <v>33749</v>
      </c>
      <c r="J139" s="59">
        <v>52235.573</v>
      </c>
      <c r="K139" s="59">
        <v>3211.823</v>
      </c>
      <c r="L139" s="59">
        <v>27348.369</v>
      </c>
      <c r="M139" s="68">
        <f t="shared" si="3"/>
        <v>220655.554</v>
      </c>
      <c r="N139" s="36"/>
      <c r="O139" s="39"/>
      <c r="P139" s="39"/>
      <c r="Q139" s="39"/>
    </row>
    <row r="140" spans="1:17" ht="12.75">
      <c r="A140" s="56">
        <v>37103</v>
      </c>
      <c r="B140" s="59">
        <v>1960.12</v>
      </c>
      <c r="C140" s="59">
        <v>30070.194</v>
      </c>
      <c r="D140" s="59">
        <v>31600.385</v>
      </c>
      <c r="E140" s="59">
        <v>34126.99</v>
      </c>
      <c r="F140" s="59">
        <v>8928.154</v>
      </c>
      <c r="G140" s="60">
        <f t="shared" si="4"/>
        <v>43055.144</v>
      </c>
      <c r="H140" s="59">
        <v>1203.921</v>
      </c>
      <c r="I140" s="59">
        <v>35869.342</v>
      </c>
      <c r="J140" s="59">
        <v>49352.485</v>
      </c>
      <c r="K140" s="59">
        <v>4936.711</v>
      </c>
      <c r="L140" s="59">
        <v>26409.703</v>
      </c>
      <c r="M140" s="68">
        <f t="shared" si="3"/>
        <v>224458.00500000003</v>
      </c>
      <c r="N140" s="36"/>
      <c r="O140" s="39"/>
      <c r="P140" s="39"/>
      <c r="Q140" s="39"/>
    </row>
    <row r="141" spans="1:17" ht="12.75">
      <c r="A141" s="56">
        <v>37134</v>
      </c>
      <c r="B141" s="59">
        <v>1708.904</v>
      </c>
      <c r="C141" s="59">
        <v>31389.024</v>
      </c>
      <c r="D141" s="59">
        <v>31259.025</v>
      </c>
      <c r="E141" s="59">
        <v>35034.342</v>
      </c>
      <c r="F141" s="59">
        <v>8756.896</v>
      </c>
      <c r="G141" s="60">
        <f t="shared" si="4"/>
        <v>43791.238</v>
      </c>
      <c r="H141" s="59">
        <v>997.2</v>
      </c>
      <c r="I141" s="59">
        <v>37591.377</v>
      </c>
      <c r="J141" s="59">
        <v>48564.386</v>
      </c>
      <c r="K141" s="59">
        <v>2945.187</v>
      </c>
      <c r="L141" s="59">
        <v>29085.984</v>
      </c>
      <c r="M141" s="68">
        <f t="shared" si="3"/>
        <v>227332.32499999998</v>
      </c>
      <c r="N141" s="36"/>
      <c r="O141" s="39"/>
      <c r="P141" s="39"/>
      <c r="Q141" s="39"/>
    </row>
    <row r="142" spans="1:17" ht="12.75">
      <c r="A142" s="56">
        <v>37164</v>
      </c>
      <c r="B142" s="59">
        <v>1434.071</v>
      </c>
      <c r="C142" s="59">
        <v>32234.098</v>
      </c>
      <c r="D142" s="59">
        <v>38235.591</v>
      </c>
      <c r="E142" s="59">
        <v>35829.269</v>
      </c>
      <c r="F142" s="59">
        <v>7152.288</v>
      </c>
      <c r="G142" s="60">
        <f t="shared" si="4"/>
        <v>42981.557</v>
      </c>
      <c r="H142" s="59">
        <v>897.014</v>
      </c>
      <c r="I142" s="59">
        <v>74507.287</v>
      </c>
      <c r="J142" s="59">
        <v>8729.247</v>
      </c>
      <c r="K142" s="59">
        <v>5517.724</v>
      </c>
      <c r="L142" s="59">
        <v>36175.01</v>
      </c>
      <c r="M142" s="68">
        <f aca="true" t="shared" si="5" ref="M142:M173">(+B142+C142+D142+G142+H142+I142+J142+K142+L142)</f>
        <v>240711.59900000002</v>
      </c>
      <c r="N142" s="36"/>
      <c r="O142" s="39"/>
      <c r="P142" s="39"/>
      <c r="Q142" s="39"/>
    </row>
    <row r="143" spans="1:17" ht="12.75">
      <c r="A143" s="56">
        <v>37195</v>
      </c>
      <c r="B143" s="59">
        <v>1939.302</v>
      </c>
      <c r="C143" s="59">
        <v>30850.429</v>
      </c>
      <c r="D143" s="59">
        <v>44545.867</v>
      </c>
      <c r="E143" s="59">
        <v>36614.508</v>
      </c>
      <c r="F143" s="59">
        <v>8046.361</v>
      </c>
      <c r="G143" s="60">
        <f t="shared" si="4"/>
        <v>44660.869</v>
      </c>
      <c r="H143" s="59">
        <v>980.881</v>
      </c>
      <c r="I143" s="59">
        <v>72084.451</v>
      </c>
      <c r="J143" s="59">
        <v>8779.28</v>
      </c>
      <c r="K143" s="59">
        <v>3061.323</v>
      </c>
      <c r="L143" s="59">
        <v>27913.339</v>
      </c>
      <c r="M143" s="68">
        <f t="shared" si="5"/>
        <v>234815.741</v>
      </c>
      <c r="N143" s="36"/>
      <c r="O143" s="39"/>
      <c r="P143" s="39"/>
      <c r="Q143" s="39"/>
    </row>
    <row r="144" spans="1:17" ht="12.75">
      <c r="A144" s="56">
        <v>37225</v>
      </c>
      <c r="B144" s="59">
        <v>1841.734</v>
      </c>
      <c r="C144" s="59">
        <v>35161.87</v>
      </c>
      <c r="D144" s="59">
        <v>41509.293</v>
      </c>
      <c r="E144" s="59">
        <v>38317.144</v>
      </c>
      <c r="F144" s="59">
        <v>9189.55</v>
      </c>
      <c r="G144" s="60">
        <f t="shared" si="4"/>
        <v>47506.694</v>
      </c>
      <c r="H144" s="59">
        <v>852.776</v>
      </c>
      <c r="I144" s="59">
        <v>71738.029</v>
      </c>
      <c r="J144" s="59">
        <v>8799.137</v>
      </c>
      <c r="K144" s="59">
        <v>2959.727</v>
      </c>
      <c r="L144" s="59">
        <v>26822.068</v>
      </c>
      <c r="M144" s="68">
        <f t="shared" si="5"/>
        <v>237191.328</v>
      </c>
      <c r="N144" s="36"/>
      <c r="O144" s="39"/>
      <c r="P144" s="39"/>
      <c r="Q144" s="39"/>
    </row>
    <row r="145" spans="1:17" ht="12.75">
      <c r="A145" s="56">
        <v>37256</v>
      </c>
      <c r="B145" s="59">
        <v>3595.697</v>
      </c>
      <c r="C145" s="59">
        <v>36782.212</v>
      </c>
      <c r="D145" s="59">
        <v>40495.369</v>
      </c>
      <c r="E145" s="59">
        <v>38458.718</v>
      </c>
      <c r="F145" s="59">
        <v>10576.38</v>
      </c>
      <c r="G145" s="60">
        <f t="shared" si="4"/>
        <v>49035.098</v>
      </c>
      <c r="H145" s="59">
        <v>568.275</v>
      </c>
      <c r="I145" s="59">
        <v>70255.475</v>
      </c>
      <c r="J145" s="59">
        <v>8779.95</v>
      </c>
      <c r="K145" s="59">
        <v>2917.635</v>
      </c>
      <c r="L145" s="59">
        <v>26658.044</v>
      </c>
      <c r="M145" s="68">
        <f t="shared" si="5"/>
        <v>239087.755</v>
      </c>
      <c r="N145" s="36"/>
      <c r="O145" s="39"/>
      <c r="P145" s="39"/>
      <c r="Q145" s="39"/>
    </row>
    <row r="146" spans="1:17" ht="12.75">
      <c r="A146" s="56">
        <v>37287</v>
      </c>
      <c r="B146" s="59">
        <v>2276.574</v>
      </c>
      <c r="C146" s="59">
        <v>38178.631</v>
      </c>
      <c r="D146" s="59">
        <v>39503.008</v>
      </c>
      <c r="E146" s="59">
        <v>37769.539</v>
      </c>
      <c r="F146" s="59">
        <v>11958.833</v>
      </c>
      <c r="G146" s="60">
        <f t="shared" si="4"/>
        <v>49728.371999999996</v>
      </c>
      <c r="H146" s="59">
        <v>622.997</v>
      </c>
      <c r="I146" s="59">
        <v>70672.01</v>
      </c>
      <c r="J146" s="59">
        <v>9028.822</v>
      </c>
      <c r="K146" s="59">
        <v>2573.971</v>
      </c>
      <c r="L146" s="59">
        <v>23097.36</v>
      </c>
      <c r="M146" s="68">
        <f t="shared" si="5"/>
        <v>235681.745</v>
      </c>
      <c r="N146" s="36"/>
      <c r="O146" s="39"/>
      <c r="P146" s="39"/>
      <c r="Q146" s="39"/>
    </row>
    <row r="147" spans="1:17" ht="12.75">
      <c r="A147" s="56">
        <v>37315</v>
      </c>
      <c r="B147" s="59">
        <v>1911.932</v>
      </c>
      <c r="C147" s="59">
        <v>39519.901</v>
      </c>
      <c r="D147" s="59">
        <v>43307.313</v>
      </c>
      <c r="E147" s="59">
        <v>38388.584</v>
      </c>
      <c r="F147" s="59">
        <v>12197.682</v>
      </c>
      <c r="G147" s="60">
        <f t="shared" si="4"/>
        <v>50586.266</v>
      </c>
      <c r="H147" s="59">
        <v>483.956</v>
      </c>
      <c r="I147" s="59">
        <v>71580.7</v>
      </c>
      <c r="J147" s="59">
        <v>9077.708</v>
      </c>
      <c r="K147" s="59">
        <v>2443.892</v>
      </c>
      <c r="L147" s="59">
        <v>21912.734</v>
      </c>
      <c r="M147" s="68">
        <f t="shared" si="5"/>
        <v>240824.40200000003</v>
      </c>
      <c r="N147" s="36"/>
      <c r="O147" s="39"/>
      <c r="P147" s="39"/>
      <c r="Q147" s="39"/>
    </row>
    <row r="148" spans="1:17" ht="12.75">
      <c r="A148" s="56">
        <v>37346</v>
      </c>
      <c r="B148" s="59">
        <v>1997.909</v>
      </c>
      <c r="C148" s="59">
        <v>44646.096</v>
      </c>
      <c r="D148" s="59">
        <v>44923.493</v>
      </c>
      <c r="E148" s="59">
        <v>37929.534</v>
      </c>
      <c r="F148" s="59">
        <v>13425.135</v>
      </c>
      <c r="G148" s="60">
        <f t="shared" si="4"/>
        <v>51354.669</v>
      </c>
      <c r="H148" s="59">
        <v>561.112</v>
      </c>
      <c r="I148" s="59">
        <v>66540.748</v>
      </c>
      <c r="J148" s="59">
        <v>8908.631</v>
      </c>
      <c r="K148" s="59">
        <v>6175.858</v>
      </c>
      <c r="L148" s="59">
        <v>27799.656</v>
      </c>
      <c r="M148" s="68">
        <f t="shared" si="5"/>
        <v>252908.172</v>
      </c>
      <c r="N148" s="36"/>
      <c r="O148" s="39"/>
      <c r="P148" s="39"/>
      <c r="Q148" s="39"/>
    </row>
    <row r="149" spans="1:17" ht="12.75">
      <c r="A149" s="56">
        <v>37376</v>
      </c>
      <c r="B149" s="59">
        <v>1809.25</v>
      </c>
      <c r="C149" s="59">
        <v>43431.126</v>
      </c>
      <c r="D149" s="59">
        <v>44184.79</v>
      </c>
      <c r="E149" s="59">
        <v>40734.821</v>
      </c>
      <c r="F149" s="59">
        <v>14328.328</v>
      </c>
      <c r="G149" s="60">
        <f t="shared" si="4"/>
        <v>55063.149000000005</v>
      </c>
      <c r="H149" s="59">
        <v>1027.52</v>
      </c>
      <c r="I149" s="59">
        <v>66228.659</v>
      </c>
      <c r="J149" s="59">
        <v>8953.162</v>
      </c>
      <c r="K149" s="59">
        <v>3857.794</v>
      </c>
      <c r="L149" s="59">
        <v>21702.194</v>
      </c>
      <c r="M149" s="68">
        <f t="shared" si="5"/>
        <v>246257.644</v>
      </c>
      <c r="N149" s="36"/>
      <c r="O149" s="39"/>
      <c r="P149" s="39"/>
      <c r="Q149" s="39"/>
    </row>
    <row r="150" spans="1:17" ht="12.75">
      <c r="A150" s="56">
        <v>37407</v>
      </c>
      <c r="B150" s="59">
        <v>2094.417</v>
      </c>
      <c r="C150" s="59">
        <v>43643.602</v>
      </c>
      <c r="D150" s="59">
        <v>44603.286</v>
      </c>
      <c r="E150" s="59">
        <v>41335.578</v>
      </c>
      <c r="F150" s="59">
        <v>15125.343</v>
      </c>
      <c r="G150" s="60">
        <f t="shared" si="4"/>
        <v>56460.921</v>
      </c>
      <c r="H150" s="59">
        <v>1128.514</v>
      </c>
      <c r="I150" s="59">
        <v>65027.6</v>
      </c>
      <c r="J150" s="59">
        <v>8958.32</v>
      </c>
      <c r="K150" s="59">
        <v>3365.078</v>
      </c>
      <c r="L150" s="59">
        <v>21937.482</v>
      </c>
      <c r="M150" s="68">
        <f t="shared" si="5"/>
        <v>247219.22</v>
      </c>
      <c r="N150" s="36"/>
      <c r="O150" s="39"/>
      <c r="P150" s="39"/>
      <c r="Q150" s="39"/>
    </row>
    <row r="151" spans="1:17" ht="12.75">
      <c r="A151" s="56">
        <v>37437</v>
      </c>
      <c r="B151" s="59">
        <v>1854.602</v>
      </c>
      <c r="C151" s="59">
        <v>43993.103</v>
      </c>
      <c r="D151" s="59">
        <v>44285.328</v>
      </c>
      <c r="E151" s="59">
        <v>42306.94</v>
      </c>
      <c r="F151" s="59">
        <v>15793.828</v>
      </c>
      <c r="G151" s="60">
        <f t="shared" si="4"/>
        <v>58100.768000000004</v>
      </c>
      <c r="H151" s="59">
        <v>1239.5</v>
      </c>
      <c r="I151" s="59">
        <v>63418.622</v>
      </c>
      <c r="J151" s="59">
        <v>10019.085</v>
      </c>
      <c r="K151" s="59">
        <v>4487.577</v>
      </c>
      <c r="L151" s="59">
        <v>24418.437</v>
      </c>
      <c r="M151" s="68">
        <f t="shared" si="5"/>
        <v>251817.022</v>
      </c>
      <c r="N151" s="36"/>
      <c r="O151" s="39"/>
      <c r="P151" s="39"/>
      <c r="Q151" s="39"/>
    </row>
    <row r="152" spans="1:17" ht="12.75">
      <c r="A152" s="56">
        <v>37468</v>
      </c>
      <c r="B152" s="59">
        <v>2300.727</v>
      </c>
      <c r="C152" s="59">
        <v>44496.619</v>
      </c>
      <c r="D152" s="59">
        <v>43070.367</v>
      </c>
      <c r="E152" s="59">
        <v>43165.574</v>
      </c>
      <c r="F152" s="59">
        <v>17000.674</v>
      </c>
      <c r="G152" s="60">
        <f t="shared" si="4"/>
        <v>60166.248</v>
      </c>
      <c r="H152" s="59">
        <v>1073.653</v>
      </c>
      <c r="I152" s="59">
        <v>63031.877</v>
      </c>
      <c r="J152" s="59">
        <v>8124.393</v>
      </c>
      <c r="K152" s="59">
        <v>3181.557</v>
      </c>
      <c r="L152" s="59">
        <v>20409.745</v>
      </c>
      <c r="M152" s="68">
        <f t="shared" si="5"/>
        <v>245855.186</v>
      </c>
      <c r="N152" s="36"/>
      <c r="O152" s="39"/>
      <c r="P152" s="39"/>
      <c r="Q152" s="39"/>
    </row>
    <row r="153" spans="1:17" ht="12.75">
      <c r="A153" s="56">
        <v>37499</v>
      </c>
      <c r="B153" s="59">
        <v>1960.111</v>
      </c>
      <c r="C153" s="59">
        <v>43348.614</v>
      </c>
      <c r="D153" s="59">
        <v>48443.305</v>
      </c>
      <c r="E153" s="59">
        <v>44394.431</v>
      </c>
      <c r="F153" s="59">
        <v>17799.376</v>
      </c>
      <c r="G153" s="60">
        <f t="shared" si="4"/>
        <v>62193.807</v>
      </c>
      <c r="H153" s="59">
        <v>1081.357</v>
      </c>
      <c r="I153" s="59">
        <v>64014.621</v>
      </c>
      <c r="J153" s="59">
        <v>8128.107</v>
      </c>
      <c r="K153" s="59">
        <v>8123.481</v>
      </c>
      <c r="L153" s="59">
        <v>21331.424</v>
      </c>
      <c r="M153" s="68">
        <f t="shared" si="5"/>
        <v>258624.827</v>
      </c>
      <c r="N153" s="36"/>
      <c r="O153" s="39"/>
      <c r="P153" s="39"/>
      <c r="Q153" s="39"/>
    </row>
    <row r="154" spans="1:17" ht="12.75">
      <c r="A154" s="56">
        <v>37529</v>
      </c>
      <c r="B154" s="59">
        <v>2030.053</v>
      </c>
      <c r="C154" s="59">
        <v>41726.667</v>
      </c>
      <c r="D154" s="59">
        <v>46039.217</v>
      </c>
      <c r="E154" s="59">
        <v>46261.58</v>
      </c>
      <c r="F154" s="59">
        <v>20784.398</v>
      </c>
      <c r="G154" s="60">
        <f t="shared" si="4"/>
        <v>67045.978</v>
      </c>
      <c r="H154" s="59">
        <v>1116.681</v>
      </c>
      <c r="I154" s="59">
        <v>63276.06</v>
      </c>
      <c r="J154" s="59">
        <v>8172.023</v>
      </c>
      <c r="K154" s="59">
        <v>3949.195</v>
      </c>
      <c r="L154" s="59">
        <v>25857.387</v>
      </c>
      <c r="M154" s="68">
        <f t="shared" si="5"/>
        <v>259213.261</v>
      </c>
      <c r="N154" s="36"/>
      <c r="O154" s="39"/>
      <c r="P154" s="39"/>
      <c r="Q154" s="39"/>
    </row>
    <row r="155" spans="1:17" ht="12.75">
      <c r="A155" s="56">
        <v>37560</v>
      </c>
      <c r="B155" s="59">
        <v>2547.107</v>
      </c>
      <c r="C155" s="59">
        <v>37777.353</v>
      </c>
      <c r="D155" s="59">
        <v>45964.854</v>
      </c>
      <c r="E155" s="59">
        <v>46982.745</v>
      </c>
      <c r="F155" s="59">
        <v>21397.979</v>
      </c>
      <c r="G155" s="60">
        <f t="shared" si="4"/>
        <v>68380.724</v>
      </c>
      <c r="H155" s="59">
        <v>846.799</v>
      </c>
      <c r="I155" s="59">
        <v>62432.685</v>
      </c>
      <c r="J155" s="59">
        <v>9469.941</v>
      </c>
      <c r="K155" s="59">
        <v>5902.66</v>
      </c>
      <c r="L155" s="59">
        <v>23665.498</v>
      </c>
      <c r="M155" s="68">
        <f t="shared" si="5"/>
        <v>256987.62099999998</v>
      </c>
      <c r="N155" s="36"/>
      <c r="O155" s="39"/>
      <c r="P155" s="39"/>
      <c r="Q155" s="39"/>
    </row>
    <row r="156" spans="1:17" ht="12.75">
      <c r="A156" s="56">
        <v>37590</v>
      </c>
      <c r="B156" s="59">
        <v>1991.439</v>
      </c>
      <c r="C156" s="59">
        <v>38761.249</v>
      </c>
      <c r="D156" s="59">
        <v>47892.255</v>
      </c>
      <c r="E156" s="59">
        <v>49711.574</v>
      </c>
      <c r="F156" s="59">
        <v>21667.153</v>
      </c>
      <c r="G156" s="60">
        <f t="shared" si="4"/>
        <v>71378.727</v>
      </c>
      <c r="H156" s="59">
        <v>941.251</v>
      </c>
      <c r="I156" s="59">
        <v>59789.141</v>
      </c>
      <c r="J156" s="59">
        <v>9221.833</v>
      </c>
      <c r="K156" s="59">
        <v>4224.253</v>
      </c>
      <c r="L156" s="59">
        <v>24088.897</v>
      </c>
      <c r="M156" s="68">
        <f t="shared" si="5"/>
        <v>258289.04499999998</v>
      </c>
      <c r="N156" s="36"/>
      <c r="O156" s="39"/>
      <c r="P156" s="39"/>
      <c r="Q156" s="39"/>
    </row>
    <row r="157" spans="1:17" ht="12.75">
      <c r="A157" s="56">
        <v>37621</v>
      </c>
      <c r="B157" s="59">
        <v>3988.335</v>
      </c>
      <c r="C157" s="59">
        <v>40111.11</v>
      </c>
      <c r="D157" s="59">
        <v>47540.222</v>
      </c>
      <c r="E157" s="59">
        <v>50882.02</v>
      </c>
      <c r="F157" s="59">
        <v>23061.299</v>
      </c>
      <c r="G157" s="60">
        <f t="shared" si="4"/>
        <v>73943.31899999999</v>
      </c>
      <c r="H157" s="59">
        <v>927.721</v>
      </c>
      <c r="I157" s="59">
        <v>58673.559</v>
      </c>
      <c r="J157" s="59">
        <v>9228.06</v>
      </c>
      <c r="K157" s="59">
        <v>3793.995</v>
      </c>
      <c r="L157" s="59">
        <v>24371.626</v>
      </c>
      <c r="M157" s="68">
        <f t="shared" si="5"/>
        <v>262577.947</v>
      </c>
      <c r="N157" s="36"/>
      <c r="O157" s="39"/>
      <c r="P157" s="39"/>
      <c r="Q157" s="39"/>
    </row>
    <row r="158" spans="1:17" ht="12.75">
      <c r="A158" s="56">
        <v>37652</v>
      </c>
      <c r="B158" s="61">
        <v>2682.567</v>
      </c>
      <c r="C158" s="61">
        <v>38125.444</v>
      </c>
      <c r="D158" s="61">
        <v>53751.077</v>
      </c>
      <c r="E158" s="61">
        <v>51907.691</v>
      </c>
      <c r="F158" s="61">
        <v>24189.062</v>
      </c>
      <c r="G158" s="60">
        <f t="shared" si="4"/>
        <v>76096.753</v>
      </c>
      <c r="H158" s="61">
        <v>960.012</v>
      </c>
      <c r="I158" s="61">
        <v>59709.92</v>
      </c>
      <c r="J158" s="61">
        <v>8085.875</v>
      </c>
      <c r="K158" s="61">
        <v>2624.322</v>
      </c>
      <c r="L158" s="61">
        <v>30940.277</v>
      </c>
      <c r="M158" s="68">
        <f t="shared" si="5"/>
        <v>272976.247</v>
      </c>
      <c r="N158" s="36"/>
      <c r="O158" s="39"/>
      <c r="P158" s="39"/>
      <c r="Q158" s="39"/>
    </row>
    <row r="159" spans="1:17" ht="12.75">
      <c r="A159" s="56">
        <v>37680</v>
      </c>
      <c r="B159" s="61">
        <v>2197.233</v>
      </c>
      <c r="C159" s="61">
        <v>38783.189</v>
      </c>
      <c r="D159" s="61">
        <v>52686.61</v>
      </c>
      <c r="E159" s="61">
        <v>52995.946</v>
      </c>
      <c r="F159" s="61">
        <v>25397.371</v>
      </c>
      <c r="G159" s="60">
        <f t="shared" si="4"/>
        <v>78393.31700000001</v>
      </c>
      <c r="H159" s="61">
        <v>781.595</v>
      </c>
      <c r="I159" s="61">
        <v>59888.527</v>
      </c>
      <c r="J159" s="61">
        <v>7983.995</v>
      </c>
      <c r="K159" s="61">
        <v>2767.816</v>
      </c>
      <c r="L159" s="61">
        <v>27683.921</v>
      </c>
      <c r="M159" s="68">
        <f t="shared" si="5"/>
        <v>271166.203</v>
      </c>
      <c r="N159" s="36"/>
      <c r="O159" s="39"/>
      <c r="P159" s="39"/>
      <c r="Q159" s="39"/>
    </row>
    <row r="160" spans="1:17" ht="12.75">
      <c r="A160" s="56">
        <v>37711</v>
      </c>
      <c r="B160" s="61">
        <v>3438.608</v>
      </c>
      <c r="C160" s="61">
        <v>41414.765</v>
      </c>
      <c r="D160" s="61">
        <v>62782.276</v>
      </c>
      <c r="E160" s="61">
        <v>52897.597</v>
      </c>
      <c r="F160" s="61">
        <v>26787.786</v>
      </c>
      <c r="G160" s="60">
        <f t="shared" si="4"/>
        <v>79685.383</v>
      </c>
      <c r="H160" s="61">
        <v>665.617</v>
      </c>
      <c r="I160" s="61">
        <v>57469.502</v>
      </c>
      <c r="J160" s="61">
        <v>8008.049</v>
      </c>
      <c r="K160" s="61">
        <v>4024.403</v>
      </c>
      <c r="L160" s="61">
        <v>28393.143</v>
      </c>
      <c r="M160" s="68">
        <f t="shared" si="5"/>
        <v>285881.746</v>
      </c>
      <c r="N160" s="36"/>
      <c r="O160" s="39"/>
      <c r="P160" s="39"/>
      <c r="Q160" s="39"/>
    </row>
    <row r="161" spans="1:17" ht="12.75">
      <c r="A161" s="56">
        <v>37741</v>
      </c>
      <c r="B161" s="61">
        <v>3209.037</v>
      </c>
      <c r="C161" s="61">
        <v>40777.979</v>
      </c>
      <c r="D161" s="61">
        <v>51875.915</v>
      </c>
      <c r="E161" s="61">
        <v>56230.271</v>
      </c>
      <c r="F161" s="61">
        <v>26793.129</v>
      </c>
      <c r="G161" s="60">
        <f t="shared" si="4"/>
        <v>83023.4</v>
      </c>
      <c r="H161" s="61">
        <v>638.934</v>
      </c>
      <c r="I161" s="61">
        <v>57510.562</v>
      </c>
      <c r="J161" s="61">
        <v>19192.589</v>
      </c>
      <c r="K161" s="61">
        <v>3000.749</v>
      </c>
      <c r="L161" s="61">
        <v>27890.394</v>
      </c>
      <c r="M161" s="68">
        <f t="shared" si="5"/>
        <v>287119.559</v>
      </c>
      <c r="N161" s="36"/>
      <c r="O161" s="39"/>
      <c r="P161" s="39"/>
      <c r="Q161" s="39"/>
    </row>
    <row r="162" spans="1:17" ht="12.75">
      <c r="A162" s="56">
        <v>37772</v>
      </c>
      <c r="B162" s="61">
        <v>2432.635</v>
      </c>
      <c r="C162" s="61">
        <v>41328.526</v>
      </c>
      <c r="D162" s="61">
        <v>60183.497</v>
      </c>
      <c r="E162" s="61">
        <v>58975.518</v>
      </c>
      <c r="F162" s="61">
        <v>26300.095</v>
      </c>
      <c r="G162" s="60">
        <f aca="true" t="shared" si="6" ref="G162:G225">SUM(E162:F162)</f>
        <v>85275.613</v>
      </c>
      <c r="H162" s="61">
        <v>438.488</v>
      </c>
      <c r="I162" s="61">
        <v>57953.744</v>
      </c>
      <c r="J162" s="61">
        <v>18820.844</v>
      </c>
      <c r="K162" s="61">
        <v>2801.321</v>
      </c>
      <c r="L162" s="61">
        <v>29397.778</v>
      </c>
      <c r="M162" s="68">
        <f t="shared" si="5"/>
        <v>298632.446</v>
      </c>
      <c r="N162" s="36"/>
      <c r="O162" s="39"/>
      <c r="P162" s="39"/>
      <c r="Q162" s="39"/>
    </row>
    <row r="163" spans="1:17" ht="12.75">
      <c r="A163" s="56">
        <v>37802</v>
      </c>
      <c r="B163" s="61">
        <v>2500.636</v>
      </c>
      <c r="C163" s="61">
        <v>37224.015</v>
      </c>
      <c r="D163" s="61">
        <v>58847.287</v>
      </c>
      <c r="E163" s="61">
        <v>60254.977</v>
      </c>
      <c r="F163" s="61">
        <v>26812.401</v>
      </c>
      <c r="G163" s="60">
        <f t="shared" si="6"/>
        <v>87067.378</v>
      </c>
      <c r="H163" s="61">
        <v>485.3</v>
      </c>
      <c r="I163" s="61">
        <v>58491.847</v>
      </c>
      <c r="J163" s="61">
        <v>19298.296</v>
      </c>
      <c r="K163" s="61">
        <v>5041.665</v>
      </c>
      <c r="L163" s="61">
        <v>26690.799</v>
      </c>
      <c r="M163" s="68">
        <f t="shared" si="5"/>
        <v>295647.22299999994</v>
      </c>
      <c r="N163" s="36"/>
      <c r="O163" s="39"/>
      <c r="P163" s="39"/>
      <c r="Q163" s="39"/>
    </row>
    <row r="164" spans="1:19" ht="12.75">
      <c r="A164" s="56">
        <v>37833</v>
      </c>
      <c r="B164" s="61">
        <v>2502.909</v>
      </c>
      <c r="C164" s="61">
        <v>38626.875</v>
      </c>
      <c r="D164" s="61">
        <v>56724.284</v>
      </c>
      <c r="E164" s="61">
        <v>61482.509</v>
      </c>
      <c r="F164" s="61">
        <v>27658.706</v>
      </c>
      <c r="G164" s="60">
        <f t="shared" si="6"/>
        <v>89141.215</v>
      </c>
      <c r="H164" s="61">
        <v>762.961</v>
      </c>
      <c r="I164" s="61">
        <v>56442.157</v>
      </c>
      <c r="J164" s="61">
        <v>21211.396</v>
      </c>
      <c r="K164" s="61">
        <v>2872.457</v>
      </c>
      <c r="L164" s="61">
        <v>30887.484</v>
      </c>
      <c r="M164" s="68">
        <f t="shared" si="5"/>
        <v>299171.738</v>
      </c>
      <c r="N164" s="36"/>
      <c r="O164" s="39"/>
      <c r="P164" s="39"/>
      <c r="Q164" s="39"/>
      <c r="S164" s="36"/>
    </row>
    <row r="165" spans="1:19" ht="12.75">
      <c r="A165" s="56">
        <v>37864</v>
      </c>
      <c r="B165" s="61">
        <v>2234.612</v>
      </c>
      <c r="C165" s="61">
        <v>37922.548</v>
      </c>
      <c r="D165" s="61">
        <v>60174.299</v>
      </c>
      <c r="E165" s="61">
        <v>64585.72</v>
      </c>
      <c r="F165" s="61">
        <v>27426.704</v>
      </c>
      <c r="G165" s="60">
        <f t="shared" si="6"/>
        <v>92012.424</v>
      </c>
      <c r="H165" s="61">
        <v>699.558</v>
      </c>
      <c r="I165" s="61">
        <v>55731.246</v>
      </c>
      <c r="J165" s="61">
        <v>20807.791</v>
      </c>
      <c r="K165" s="61">
        <v>2168.985</v>
      </c>
      <c r="L165" s="61">
        <v>31628.089</v>
      </c>
      <c r="M165" s="68">
        <f t="shared" si="5"/>
        <v>303379.55199999997</v>
      </c>
      <c r="N165" s="36"/>
      <c r="O165" s="39"/>
      <c r="P165" s="39"/>
      <c r="Q165" s="39"/>
      <c r="S165" s="36"/>
    </row>
    <row r="166" spans="1:19" ht="12.75">
      <c r="A166" s="56">
        <v>37894</v>
      </c>
      <c r="B166" s="61">
        <v>2638.107</v>
      </c>
      <c r="C166" s="61">
        <v>40947.644</v>
      </c>
      <c r="D166" s="61">
        <v>56952.988</v>
      </c>
      <c r="E166" s="61">
        <v>66396.754</v>
      </c>
      <c r="F166" s="61">
        <v>24858.1</v>
      </c>
      <c r="G166" s="60">
        <f t="shared" si="6"/>
        <v>91254.85399999999</v>
      </c>
      <c r="H166" s="61">
        <v>979.646</v>
      </c>
      <c r="I166" s="61">
        <v>57359.814</v>
      </c>
      <c r="J166" s="61">
        <v>21566.286</v>
      </c>
      <c r="K166" s="61">
        <v>3023.129</v>
      </c>
      <c r="L166" s="61">
        <v>31910.327</v>
      </c>
      <c r="M166" s="68">
        <f t="shared" si="5"/>
        <v>306632.79500000004</v>
      </c>
      <c r="N166" s="36"/>
      <c r="O166" s="39"/>
      <c r="P166" s="39"/>
      <c r="Q166" s="39"/>
      <c r="S166" s="36"/>
    </row>
    <row r="167" spans="1:19" ht="12.75">
      <c r="A167" s="56">
        <v>37925</v>
      </c>
      <c r="B167" s="61">
        <v>2701.337</v>
      </c>
      <c r="C167" s="61">
        <v>39607.049</v>
      </c>
      <c r="D167" s="61">
        <v>57782.611</v>
      </c>
      <c r="E167" s="61">
        <v>68769.426</v>
      </c>
      <c r="F167" s="61">
        <v>26986.144</v>
      </c>
      <c r="G167" s="60">
        <f t="shared" si="6"/>
        <v>95755.57</v>
      </c>
      <c r="H167" s="61">
        <v>1234.099</v>
      </c>
      <c r="I167" s="61">
        <v>57714.057</v>
      </c>
      <c r="J167" s="61">
        <v>19724.956</v>
      </c>
      <c r="K167" s="61">
        <v>2158.466</v>
      </c>
      <c r="L167" s="61">
        <v>32730.843</v>
      </c>
      <c r="M167" s="68">
        <f t="shared" si="5"/>
        <v>309408.988</v>
      </c>
      <c r="N167" s="36"/>
      <c r="O167" s="39"/>
      <c r="P167" s="39"/>
      <c r="Q167" s="39"/>
      <c r="S167" s="36"/>
    </row>
    <row r="168" spans="1:19" ht="12.75">
      <c r="A168" s="56">
        <v>37955</v>
      </c>
      <c r="B168" s="61">
        <v>2639.433</v>
      </c>
      <c r="C168" s="61">
        <v>41886.996</v>
      </c>
      <c r="D168" s="61">
        <v>58718.807</v>
      </c>
      <c r="E168" s="61">
        <v>70382.601</v>
      </c>
      <c r="F168" s="61">
        <v>27134.545</v>
      </c>
      <c r="G168" s="60">
        <f t="shared" si="6"/>
        <v>97517.146</v>
      </c>
      <c r="H168" s="61">
        <v>1288.065</v>
      </c>
      <c r="I168" s="61">
        <v>55924.708</v>
      </c>
      <c r="J168" s="61">
        <v>19143.658</v>
      </c>
      <c r="K168" s="61">
        <v>2997.084</v>
      </c>
      <c r="L168" s="61">
        <v>33430.519</v>
      </c>
      <c r="M168" s="68">
        <f t="shared" si="5"/>
        <v>313546.41599999997</v>
      </c>
      <c r="N168" s="36"/>
      <c r="O168" s="39"/>
      <c r="P168" s="39"/>
      <c r="Q168" s="39"/>
      <c r="S168" s="36"/>
    </row>
    <row r="169" spans="1:19" ht="12.75">
      <c r="A169" s="56">
        <v>37986</v>
      </c>
      <c r="B169" s="61">
        <v>6280.983</v>
      </c>
      <c r="C169" s="61">
        <v>40249.178</v>
      </c>
      <c r="D169" s="61">
        <v>59938.871</v>
      </c>
      <c r="E169" s="61">
        <v>71638.433</v>
      </c>
      <c r="F169" s="61">
        <v>27511.558</v>
      </c>
      <c r="G169" s="60">
        <f t="shared" si="6"/>
        <v>99149.99100000001</v>
      </c>
      <c r="H169" s="61">
        <v>1521.533</v>
      </c>
      <c r="I169" s="61">
        <v>53992.277</v>
      </c>
      <c r="J169" s="61">
        <v>19338.315</v>
      </c>
      <c r="K169" s="61">
        <v>2584.15</v>
      </c>
      <c r="L169" s="61">
        <v>30461.257</v>
      </c>
      <c r="M169" s="68">
        <f t="shared" si="5"/>
        <v>313516.555</v>
      </c>
      <c r="N169" s="36"/>
      <c r="O169" s="39"/>
      <c r="P169" s="39"/>
      <c r="Q169" s="39"/>
      <c r="S169" s="36"/>
    </row>
    <row r="170" spans="1:17" ht="12.75">
      <c r="A170" s="56">
        <v>38017</v>
      </c>
      <c r="B170" s="61">
        <v>3345.522</v>
      </c>
      <c r="C170" s="61">
        <f>(24401180+17819732)/1000</f>
        <v>42220.912</v>
      </c>
      <c r="D170" s="61">
        <v>57119.554</v>
      </c>
      <c r="E170" s="61">
        <v>73094.207</v>
      </c>
      <c r="F170" s="61">
        <v>26832.083</v>
      </c>
      <c r="G170" s="60">
        <f t="shared" si="6"/>
        <v>99926.29</v>
      </c>
      <c r="H170" s="61">
        <v>1146.233</v>
      </c>
      <c r="I170" s="61">
        <v>52701.119</v>
      </c>
      <c r="J170" s="61">
        <v>19773.949</v>
      </c>
      <c r="K170" s="61">
        <v>2243.605</v>
      </c>
      <c r="L170" s="61">
        <v>32397.28</v>
      </c>
      <c r="M170" s="68">
        <f t="shared" si="5"/>
        <v>310874.46400000004</v>
      </c>
      <c r="N170" s="36"/>
      <c r="O170" s="39"/>
      <c r="P170" s="39"/>
      <c r="Q170" s="39"/>
    </row>
    <row r="171" spans="1:17" ht="12.75">
      <c r="A171" s="56">
        <v>38046</v>
      </c>
      <c r="B171" s="61">
        <v>2848.749</v>
      </c>
      <c r="C171" s="61">
        <f>(25296410+18446180)/1000</f>
        <v>43742.59</v>
      </c>
      <c r="D171" s="61">
        <v>60462.929</v>
      </c>
      <c r="E171" s="61">
        <v>74496.547</v>
      </c>
      <c r="F171" s="61">
        <v>27483.907</v>
      </c>
      <c r="G171" s="60">
        <f t="shared" si="6"/>
        <v>101980.454</v>
      </c>
      <c r="H171" s="61">
        <v>1109.81</v>
      </c>
      <c r="I171" s="61">
        <v>51910.559</v>
      </c>
      <c r="J171" s="61">
        <v>18566.057</v>
      </c>
      <c r="K171" s="61">
        <v>2136.105</v>
      </c>
      <c r="L171" s="61">
        <v>36863.102</v>
      </c>
      <c r="M171" s="68">
        <f t="shared" si="5"/>
        <v>319620.355</v>
      </c>
      <c r="N171" s="36"/>
      <c r="O171" s="39"/>
      <c r="P171" s="39"/>
      <c r="Q171" s="39"/>
    </row>
    <row r="172" spans="1:17" ht="12.75">
      <c r="A172" s="56">
        <v>38077</v>
      </c>
      <c r="B172" s="61">
        <v>4335.828</v>
      </c>
      <c r="C172" s="61">
        <v>50545.395</v>
      </c>
      <c r="D172" s="61">
        <v>62394.582</v>
      </c>
      <c r="E172" s="61">
        <v>75249.159</v>
      </c>
      <c r="F172" s="61">
        <v>27255.026</v>
      </c>
      <c r="G172" s="60">
        <f t="shared" si="6"/>
        <v>102504.185</v>
      </c>
      <c r="H172" s="61">
        <v>1338.264</v>
      </c>
      <c r="I172" s="61">
        <v>49743.143</v>
      </c>
      <c r="J172" s="61">
        <v>15604.894</v>
      </c>
      <c r="K172" s="61">
        <v>6310.886</v>
      </c>
      <c r="L172" s="61">
        <v>38933.333</v>
      </c>
      <c r="M172" s="68">
        <f t="shared" si="5"/>
        <v>331710.50999999995</v>
      </c>
      <c r="N172" s="36"/>
      <c r="O172" s="39"/>
      <c r="P172" s="39"/>
      <c r="Q172" s="39"/>
    </row>
    <row r="173" spans="1:17" ht="12.75">
      <c r="A173" s="56">
        <v>38107</v>
      </c>
      <c r="B173" s="61">
        <v>2676.146</v>
      </c>
      <c r="C173" s="61">
        <v>53050.867</v>
      </c>
      <c r="D173" s="61">
        <v>62405.71</v>
      </c>
      <c r="E173" s="61">
        <v>76304.919</v>
      </c>
      <c r="F173" s="61">
        <v>26560.987</v>
      </c>
      <c r="G173" s="60">
        <f t="shared" si="6"/>
        <v>102865.90599999999</v>
      </c>
      <c r="H173" s="61">
        <v>1449.411</v>
      </c>
      <c r="I173" s="61">
        <v>49352.385</v>
      </c>
      <c r="J173" s="61">
        <v>13997.533</v>
      </c>
      <c r="K173" s="61">
        <v>2865.259</v>
      </c>
      <c r="L173" s="61">
        <v>39003.835</v>
      </c>
      <c r="M173" s="68">
        <f t="shared" si="5"/>
        <v>327667.052</v>
      </c>
      <c r="N173" s="36"/>
      <c r="O173" s="39"/>
      <c r="P173" s="39"/>
      <c r="Q173" s="39"/>
    </row>
    <row r="174" spans="1:17" ht="12.75">
      <c r="A174" s="56">
        <v>38138</v>
      </c>
      <c r="B174" s="59">
        <v>3212.241</v>
      </c>
      <c r="C174" s="61">
        <v>54948.085</v>
      </c>
      <c r="D174" s="61">
        <v>63242.385</v>
      </c>
      <c r="E174" s="61">
        <v>76387.163</v>
      </c>
      <c r="F174" s="61">
        <v>29260.036</v>
      </c>
      <c r="G174" s="60">
        <f t="shared" si="6"/>
        <v>105647.199</v>
      </c>
      <c r="H174" s="61">
        <v>1417.408</v>
      </c>
      <c r="I174" s="61">
        <v>48487.84</v>
      </c>
      <c r="J174" s="61">
        <v>13798.121</v>
      </c>
      <c r="K174" s="61">
        <v>2906.904</v>
      </c>
      <c r="L174" s="61">
        <v>40203.465</v>
      </c>
      <c r="M174" s="68">
        <f aca="true" t="shared" si="7" ref="M174:M205">(+B174+C174+D174+G174+H174+I174+J174+K174+L174)</f>
        <v>333863.6479999999</v>
      </c>
      <c r="N174" s="36"/>
      <c r="O174" s="39"/>
      <c r="P174" s="39"/>
      <c r="Q174" s="39"/>
    </row>
    <row r="175" spans="1:17" ht="12.75">
      <c r="A175" s="56">
        <v>38168</v>
      </c>
      <c r="B175" s="61">
        <v>3478.012</v>
      </c>
      <c r="C175" s="61">
        <v>53281.376</v>
      </c>
      <c r="D175" s="61">
        <v>61318.378</v>
      </c>
      <c r="E175" s="61">
        <v>77451.213</v>
      </c>
      <c r="F175" s="61">
        <v>28718.735</v>
      </c>
      <c r="G175" s="60">
        <f t="shared" si="6"/>
        <v>106169.948</v>
      </c>
      <c r="H175" s="61">
        <v>1420.65</v>
      </c>
      <c r="I175" s="61">
        <v>51961.799</v>
      </c>
      <c r="J175" s="61">
        <v>12325.239</v>
      </c>
      <c r="K175" s="61">
        <v>2658.698</v>
      </c>
      <c r="L175" s="61">
        <v>35107.752</v>
      </c>
      <c r="M175" s="68">
        <f t="shared" si="7"/>
        <v>327721.85199999996</v>
      </c>
      <c r="N175" s="36"/>
      <c r="O175" s="39"/>
      <c r="P175" s="39"/>
      <c r="Q175" s="39"/>
    </row>
    <row r="176" spans="1:19" ht="12.75">
      <c r="A176" s="56">
        <v>38199</v>
      </c>
      <c r="B176" s="61">
        <v>3177.155</v>
      </c>
      <c r="C176" s="61">
        <v>51556.599</v>
      </c>
      <c r="D176" s="61">
        <v>62043.066</v>
      </c>
      <c r="E176" s="61">
        <v>79093.66</v>
      </c>
      <c r="F176" s="61">
        <v>27804.393</v>
      </c>
      <c r="G176" s="60">
        <f t="shared" si="6"/>
        <v>106898.053</v>
      </c>
      <c r="H176" s="61">
        <v>1403.853</v>
      </c>
      <c r="I176" s="61">
        <v>51573.056</v>
      </c>
      <c r="J176" s="61">
        <v>11037.861</v>
      </c>
      <c r="K176" s="61">
        <v>2493.058</v>
      </c>
      <c r="L176" s="61">
        <v>36645.798</v>
      </c>
      <c r="M176" s="68">
        <f t="shared" si="7"/>
        <v>326828.499</v>
      </c>
      <c r="N176" s="36"/>
      <c r="O176" s="39"/>
      <c r="P176" s="39"/>
      <c r="Q176" s="39"/>
      <c r="S176" s="36"/>
    </row>
    <row r="177" spans="1:19" ht="12.75">
      <c r="A177" s="56">
        <v>38230</v>
      </c>
      <c r="B177" s="61">
        <v>3915.875</v>
      </c>
      <c r="C177" s="61">
        <v>52135.834</v>
      </c>
      <c r="D177" s="61">
        <v>61418.871</v>
      </c>
      <c r="E177" s="61">
        <v>79878.276</v>
      </c>
      <c r="F177" s="61">
        <v>27351.397</v>
      </c>
      <c r="G177" s="60">
        <f t="shared" si="6"/>
        <v>107229.673</v>
      </c>
      <c r="H177" s="61">
        <v>1194.022</v>
      </c>
      <c r="I177" s="61">
        <v>49741.938</v>
      </c>
      <c r="J177" s="61">
        <v>12401.062</v>
      </c>
      <c r="K177" s="61">
        <v>2460.256</v>
      </c>
      <c r="L177" s="61">
        <v>36203.232</v>
      </c>
      <c r="M177" s="68">
        <f t="shared" si="7"/>
        <v>326700.763</v>
      </c>
      <c r="N177" s="36"/>
      <c r="O177" s="39"/>
      <c r="P177" s="39"/>
      <c r="Q177" s="39"/>
      <c r="S177" s="36"/>
    </row>
    <row r="178" spans="1:19" ht="12.75">
      <c r="A178" s="56">
        <v>38260</v>
      </c>
      <c r="B178" s="61">
        <v>4055.531</v>
      </c>
      <c r="C178" s="61">
        <v>52877.811</v>
      </c>
      <c r="D178" s="61">
        <v>71803.69</v>
      </c>
      <c r="E178" s="61">
        <v>80687.344</v>
      </c>
      <c r="F178" s="61">
        <v>28301.728</v>
      </c>
      <c r="G178" s="60">
        <f t="shared" si="6"/>
        <v>108989.072</v>
      </c>
      <c r="H178" s="61">
        <v>1013.805</v>
      </c>
      <c r="I178" s="61">
        <v>49829.501</v>
      </c>
      <c r="J178" s="61">
        <v>11852.388</v>
      </c>
      <c r="K178" s="61">
        <v>5381.198</v>
      </c>
      <c r="L178" s="61">
        <v>35624.162</v>
      </c>
      <c r="M178" s="68">
        <f t="shared" si="7"/>
        <v>341427.15799999994</v>
      </c>
      <c r="N178" s="36"/>
      <c r="O178" s="39"/>
      <c r="P178" s="39"/>
      <c r="Q178" s="39"/>
      <c r="S178" s="36"/>
    </row>
    <row r="179" spans="1:19" ht="12.75">
      <c r="A179" s="56">
        <v>38291</v>
      </c>
      <c r="B179" s="61">
        <v>3402.298</v>
      </c>
      <c r="C179" s="61">
        <v>55096.297</v>
      </c>
      <c r="D179" s="61">
        <v>67315.197</v>
      </c>
      <c r="E179" s="61">
        <v>77840.61</v>
      </c>
      <c r="F179" s="61">
        <v>31245.457</v>
      </c>
      <c r="G179" s="60">
        <f t="shared" si="6"/>
        <v>109086.067</v>
      </c>
      <c r="H179" s="61">
        <v>972.915</v>
      </c>
      <c r="I179" s="61">
        <v>46021.286</v>
      </c>
      <c r="J179" s="61">
        <v>11131.16</v>
      </c>
      <c r="K179" s="61">
        <v>3581.624</v>
      </c>
      <c r="L179" s="61">
        <v>35133.328</v>
      </c>
      <c r="M179" s="68">
        <f t="shared" si="7"/>
        <v>331740.17199999996</v>
      </c>
      <c r="N179" s="36"/>
      <c r="O179" s="39"/>
      <c r="P179" s="39"/>
      <c r="Q179" s="39"/>
      <c r="S179" s="36"/>
    </row>
    <row r="180" spans="1:19" ht="12.75">
      <c r="A180" s="56">
        <v>38321</v>
      </c>
      <c r="B180" s="61">
        <v>4098.565</v>
      </c>
      <c r="C180" s="61">
        <v>55377.616</v>
      </c>
      <c r="D180" s="61">
        <v>69660.256</v>
      </c>
      <c r="E180" s="61">
        <v>81912.497</v>
      </c>
      <c r="F180" s="61">
        <v>31719.913</v>
      </c>
      <c r="G180" s="60">
        <f t="shared" si="6"/>
        <v>113632.41</v>
      </c>
      <c r="H180" s="61">
        <v>1004.775</v>
      </c>
      <c r="I180" s="61">
        <v>45480.69</v>
      </c>
      <c r="J180" s="61">
        <v>11498.669</v>
      </c>
      <c r="K180" s="61">
        <v>3114.716</v>
      </c>
      <c r="L180" s="61">
        <v>35299.398</v>
      </c>
      <c r="M180" s="68">
        <f t="shared" si="7"/>
        <v>339167.09500000003</v>
      </c>
      <c r="N180" s="36"/>
      <c r="O180" s="39"/>
      <c r="P180" s="39"/>
      <c r="Q180" s="39"/>
      <c r="S180" s="36"/>
    </row>
    <row r="181" spans="1:19" ht="12.75">
      <c r="A181" s="56">
        <v>38352</v>
      </c>
      <c r="B181" s="59">
        <f>(+'[16]2004tab8&amp;9A'!$AM$66)/1000</f>
        <v>5754.406</v>
      </c>
      <c r="C181" s="59">
        <f>(+'[16]2004tab8&amp;9A'!$AM$69)/1000</f>
        <v>56739.727</v>
      </c>
      <c r="D181" s="59">
        <f>(+'[16]2004tab8&amp;9A'!$AM$72)/1000</f>
        <v>73289.578</v>
      </c>
      <c r="E181" s="59">
        <f>(+'[16]2004tab8&amp;9A'!$AM$88)/1000</f>
        <v>83558.293</v>
      </c>
      <c r="F181" s="59">
        <f>(+'[16]2004tab8&amp;9A'!$AM$89)/1000</f>
        <v>29810.53</v>
      </c>
      <c r="G181" s="60">
        <f t="shared" si="6"/>
        <v>113368.823</v>
      </c>
      <c r="H181" s="59">
        <f>(+'[16]2004tab8&amp;9A'!$AM$103)/1000</f>
        <v>982.281</v>
      </c>
      <c r="I181" s="59">
        <f>(+'[16]2004tab8&amp;9A'!$AM$105)/1000</f>
        <v>42965.345</v>
      </c>
      <c r="J181" s="59">
        <f>(+'[16]2004tab8&amp;9A'!$AM$107)/1000</f>
        <v>12502.739</v>
      </c>
      <c r="K181" s="59">
        <f>(+'[16]2004tab8&amp;9A'!$AM$111)/1000</f>
        <v>4040.583</v>
      </c>
      <c r="L181" s="59">
        <f>(+'[16]2004tab8&amp;9A'!$AM$115)/1000</f>
        <v>34735.136</v>
      </c>
      <c r="M181" s="68">
        <f t="shared" si="7"/>
        <v>344378.618</v>
      </c>
      <c r="N181" s="36"/>
      <c r="O181" s="39"/>
      <c r="P181" s="39"/>
      <c r="Q181" s="39"/>
      <c r="S181" s="36"/>
    </row>
    <row r="182" spans="1:17" ht="12.75">
      <c r="A182" s="56">
        <v>38383</v>
      </c>
      <c r="B182" s="59">
        <f>(+'[17]2005tab8&amp;9A'!$AB$66)/1000</f>
        <v>3617.402</v>
      </c>
      <c r="C182" s="59">
        <f>(+'[17]2005tab8&amp;9A'!$AB$69)/1000</f>
        <v>56233.503</v>
      </c>
      <c r="D182" s="59">
        <f>(+'[17]2005tab8&amp;9A'!$AB$72)/1000</f>
        <v>68242.954</v>
      </c>
      <c r="E182" s="59">
        <f>(+'[17]2005tab8&amp;9A'!$AB$88)/1000</f>
        <v>85563.237</v>
      </c>
      <c r="F182" s="59">
        <f>(+'[17]2005tab8&amp;9A'!$AB$89)/1000</f>
        <v>30803.555</v>
      </c>
      <c r="G182" s="60">
        <f t="shared" si="6"/>
        <v>116366.79199999999</v>
      </c>
      <c r="H182" s="59">
        <f>(+'[17]2005tab8&amp;9A'!$AB$103)/1000</f>
        <v>766.172</v>
      </c>
      <c r="I182" s="59">
        <f>(+'[17]2005tab8&amp;9A'!$AB$105)/1000</f>
        <v>42543.206</v>
      </c>
      <c r="J182" s="59">
        <f>(+'[17]2005tab8&amp;9A'!$AB$107)/1000</f>
        <v>13089.203</v>
      </c>
      <c r="K182" s="59">
        <f>(+'[17]2005tab8&amp;9A'!$AB$111)/1000</f>
        <v>4107.38</v>
      </c>
      <c r="L182" s="59">
        <f>(+'[17]2005tab8&amp;9A'!$AB$115)/1000</f>
        <v>38089.92</v>
      </c>
      <c r="M182" s="68">
        <f t="shared" si="7"/>
        <v>343056.53199999995</v>
      </c>
      <c r="N182" s="36"/>
      <c r="O182" s="39"/>
      <c r="P182" s="39"/>
      <c r="Q182" s="39"/>
    </row>
    <row r="183" spans="1:17" ht="12.75">
      <c r="A183" s="56">
        <v>38411</v>
      </c>
      <c r="B183" s="59">
        <f>(+'[17]2005tab8&amp;9A'!$AC$66)/1000</f>
        <v>2831.498</v>
      </c>
      <c r="C183" s="59">
        <f>(+'[17]2005tab8&amp;9A'!$AC$69)/1000</f>
        <v>55000.328</v>
      </c>
      <c r="D183" s="59">
        <f>(+'[17]2005tab8&amp;9A'!$AC$72)/1000</f>
        <v>67581.884</v>
      </c>
      <c r="E183" s="59">
        <f>(+'[17]2005tab8&amp;9A'!$AC$88)/1000</f>
        <v>86241.942</v>
      </c>
      <c r="F183" s="59">
        <f>(+'[17]2005tab8&amp;9A'!$AC$89)/1000</f>
        <v>30202.14</v>
      </c>
      <c r="G183" s="60">
        <f t="shared" si="6"/>
        <v>116444.082</v>
      </c>
      <c r="H183" s="59">
        <f>(+'[17]2005tab8&amp;9A'!$AC$103)/1000</f>
        <v>861.167</v>
      </c>
      <c r="I183" s="59">
        <f>(+'[17]2005tab8&amp;9A'!$AC$105)/1000</f>
        <v>42711.759</v>
      </c>
      <c r="J183" s="59">
        <f>(+'[17]2005tab8&amp;9A'!$AC$107)/1000</f>
        <v>12511.886</v>
      </c>
      <c r="K183" s="59">
        <f>(+'[17]2005tab8&amp;9A'!$AC$111)/1000</f>
        <v>4360.589</v>
      </c>
      <c r="L183" s="59">
        <f>(+'[17]2005tab8&amp;9A'!$AC$115)/1000</f>
        <v>37174.655</v>
      </c>
      <c r="M183" s="68">
        <f t="shared" si="7"/>
        <v>339477.848</v>
      </c>
      <c r="N183" s="36"/>
      <c r="O183" s="39"/>
      <c r="P183" s="39"/>
      <c r="Q183" s="39"/>
    </row>
    <row r="184" spans="1:17" ht="12.75">
      <c r="A184" s="56">
        <v>38442</v>
      </c>
      <c r="B184" s="59">
        <f>(+'[17]2005tab8&amp;9A'!$AD$66)/1000</f>
        <v>5139.878</v>
      </c>
      <c r="C184" s="59">
        <f>(+'[17]2005tab8&amp;9A'!$AD$69)/1000</f>
        <v>59776.134</v>
      </c>
      <c r="D184" s="59">
        <f>(+'[17]2005tab8&amp;9A'!$AD$72)/1000</f>
        <v>67327.15</v>
      </c>
      <c r="E184" s="59">
        <f>(+'[17]2005tab8&amp;9A'!$AD$88)/1000</f>
        <v>88548.436</v>
      </c>
      <c r="F184" s="59">
        <f>(+'[17]2005tab8&amp;9A'!$AD$89)/1000</f>
        <v>29896.443</v>
      </c>
      <c r="G184" s="60">
        <f t="shared" si="6"/>
        <v>118444.879</v>
      </c>
      <c r="H184" s="59">
        <f>(+'[17]2005tab8&amp;9A'!$AD$103)/1000</f>
        <v>874.082</v>
      </c>
      <c r="I184" s="59">
        <f>(+'[17]2005tab8&amp;9A'!$AD$105)/1000</f>
        <v>40274.703</v>
      </c>
      <c r="J184" s="59">
        <f>(+'[17]2005tab8&amp;9A'!$AD$107)/1000</f>
        <v>11285.2</v>
      </c>
      <c r="K184" s="59">
        <f>(+'[17]2005tab8&amp;9A'!$AD$111)/1000</f>
        <v>6330.591</v>
      </c>
      <c r="L184" s="59">
        <f>(+'[17]2005tab8&amp;9A'!$AD$115)/1000</f>
        <v>33999.804</v>
      </c>
      <c r="M184" s="68">
        <f t="shared" si="7"/>
        <v>343452.421</v>
      </c>
      <c r="N184" s="36"/>
      <c r="O184" s="39"/>
      <c r="P184" s="39"/>
      <c r="Q184" s="39"/>
    </row>
    <row r="185" spans="1:17" ht="12.75">
      <c r="A185" s="56">
        <v>38472</v>
      </c>
      <c r="B185" s="59">
        <f>(+'[17]2005tab8&amp;9A'!$AE$66)/1000</f>
        <v>3307.597</v>
      </c>
      <c r="C185" s="59">
        <f>(+'[17]2005tab8&amp;9A'!$AE$69)/1000</f>
        <v>63041.365</v>
      </c>
      <c r="D185" s="59">
        <f>(+'[17]2005tab8&amp;9A'!$AE$72)/1000</f>
        <v>65096.34</v>
      </c>
      <c r="E185" s="59">
        <f>(+'[17]2005tab8&amp;9A'!$AE$88)/1000</f>
        <v>89533.797</v>
      </c>
      <c r="F185" s="59">
        <f>(+'[17]2005tab8&amp;9A'!$AE$89)/1000</f>
        <v>28872.152</v>
      </c>
      <c r="G185" s="60">
        <f t="shared" si="6"/>
        <v>118405.94900000001</v>
      </c>
      <c r="H185" s="59">
        <f>(+'[17]2005tab8&amp;9A'!$AE$103)/1000</f>
        <v>889.712</v>
      </c>
      <c r="I185" s="59">
        <f>(+'[17]2005tab8&amp;9A'!$AE$105)/1000</f>
        <v>39981.331</v>
      </c>
      <c r="J185" s="59">
        <f>(+'[17]2005tab8&amp;9A'!$AE$107)/1000</f>
        <v>11349.346</v>
      </c>
      <c r="K185" s="59">
        <f>(+'[17]2005tab8&amp;9A'!$AE$111)/1000</f>
        <v>3564.097</v>
      </c>
      <c r="L185" s="59">
        <f>(+'[17]2005tab8&amp;9A'!$AE$115)/1000</f>
        <v>35523.718</v>
      </c>
      <c r="M185" s="68">
        <f t="shared" si="7"/>
        <v>341159.455</v>
      </c>
      <c r="N185" s="36"/>
      <c r="O185" s="39"/>
      <c r="P185" s="39"/>
      <c r="Q185" s="39"/>
    </row>
    <row r="186" spans="1:17" ht="12.75">
      <c r="A186" s="56">
        <v>38503</v>
      </c>
      <c r="B186" s="59">
        <f>(+'[17]2005tab8&amp;9A'!$AF$66)/1000</f>
        <v>4166.093</v>
      </c>
      <c r="C186" s="59">
        <f>(+'[17]2005tab8&amp;9A'!$AF$69)/1000</f>
        <v>59256.872</v>
      </c>
      <c r="D186" s="59">
        <f>(+'[17]2005tab8&amp;9A'!$AF$72)/1000</f>
        <v>60650.349</v>
      </c>
      <c r="E186" s="59">
        <f>(+'[17]2005tab8&amp;9A'!$AF$88)/1000</f>
        <v>90770.234</v>
      </c>
      <c r="F186" s="59">
        <f>(+'[17]2005tab8&amp;9A'!$AF$89)/1000</f>
        <v>29559.494</v>
      </c>
      <c r="G186" s="60">
        <f t="shared" si="6"/>
        <v>120329.728</v>
      </c>
      <c r="H186" s="59">
        <f>(+'[17]2005tab8&amp;9A'!$AF$103)/1000</f>
        <v>1025.647</v>
      </c>
      <c r="I186" s="59">
        <f>(+'[17]2005tab8&amp;9A'!$AF$105)/1000</f>
        <v>40243.231</v>
      </c>
      <c r="J186" s="59">
        <f>(+'[17]2005tab8&amp;9A'!$AF$107)/1000</f>
        <v>15755.387</v>
      </c>
      <c r="K186" s="59">
        <f>(+'[17]2005tab8&amp;9A'!$AF$111)/1000</f>
        <v>3691.348</v>
      </c>
      <c r="L186" s="59">
        <f>(+'[17]2005tab8&amp;9A'!$AF$115)/1000</f>
        <v>36653.062</v>
      </c>
      <c r="M186" s="68">
        <f t="shared" si="7"/>
        <v>341771.717</v>
      </c>
      <c r="N186" s="36"/>
      <c r="O186" s="39"/>
      <c r="P186" s="39"/>
      <c r="Q186" s="39"/>
    </row>
    <row r="187" spans="1:17" ht="12.75">
      <c r="A187" s="56">
        <v>38533</v>
      </c>
      <c r="B187" s="59">
        <f>(+'[17]2005tab8&amp;9A'!$AG$66)/1000</f>
        <v>4033.958</v>
      </c>
      <c r="C187" s="59">
        <f>(+'[17]2005tab8&amp;9A'!$AG$69)/1000</f>
        <v>61415.534</v>
      </c>
      <c r="D187" s="59">
        <f>(+'[17]2005tab8&amp;9A'!$AG$72)/1000</f>
        <v>61079.578</v>
      </c>
      <c r="E187" s="59">
        <f>(+'[17]2005tab8&amp;9A'!$AG$88)/1000</f>
        <v>88829.535</v>
      </c>
      <c r="F187" s="59">
        <f>(+'[17]2005tab8&amp;9A'!$AG$89)/1000</f>
        <v>36683.734</v>
      </c>
      <c r="G187" s="60">
        <f t="shared" si="6"/>
        <v>125513.269</v>
      </c>
      <c r="H187" s="59">
        <f>(+'[17]2005tab8&amp;9A'!$AG$103)/1000</f>
        <v>1185.219</v>
      </c>
      <c r="I187" s="59">
        <f>(+'[17]2005tab8&amp;9A'!$AG$105)/1000</f>
        <v>39539.498</v>
      </c>
      <c r="J187" s="59">
        <f>(+'[17]2005tab8&amp;9A'!$AG$107)/1000</f>
        <v>16920.23</v>
      </c>
      <c r="K187" s="59">
        <f>(+'[17]2005tab8&amp;9A'!$AG$111)/1000</f>
        <v>3484.225</v>
      </c>
      <c r="L187" s="59">
        <f>(+'[17]2005tab8&amp;9A'!$AG$115)/1000</f>
        <v>33181.482</v>
      </c>
      <c r="M187" s="68">
        <f t="shared" si="7"/>
        <v>346352.993</v>
      </c>
      <c r="N187" s="36"/>
      <c r="O187" s="39"/>
      <c r="P187" s="39"/>
      <c r="Q187" s="39"/>
    </row>
    <row r="188" spans="1:17" ht="12.75">
      <c r="A188" s="56">
        <v>38564</v>
      </c>
      <c r="B188" s="59">
        <f>(+'[17]2005tab8&amp;9A'!$AH$66)/1000</f>
        <v>3407.385</v>
      </c>
      <c r="C188" s="59">
        <f>(+'[17]2005tab8&amp;9A'!$AH$69)/1000</f>
        <v>63309.794</v>
      </c>
      <c r="D188" s="59">
        <f>(+'[17]2005tab8&amp;9A'!$AH$72)/1000</f>
        <v>63755.321</v>
      </c>
      <c r="E188" s="59">
        <f>(+'[17]2005tab8&amp;9A'!$AH$88)/1000</f>
        <v>89605.628</v>
      </c>
      <c r="F188" s="59">
        <f>(+'[17]2005tab8&amp;9A'!$AH$89)/1000</f>
        <v>34616.432</v>
      </c>
      <c r="G188" s="60">
        <f t="shared" si="6"/>
        <v>124222.06</v>
      </c>
      <c r="H188" s="59">
        <f>(+'[17]2005tab8&amp;9A'!$AH$103)/1000</f>
        <v>1294.56</v>
      </c>
      <c r="I188" s="59">
        <f>(+'[17]2005tab8&amp;9A'!$AH$105)/1000</f>
        <v>39614.796</v>
      </c>
      <c r="J188" s="59">
        <f>(+'[17]2005tab8&amp;9A'!$AH$107)/1000</f>
        <v>15945.557</v>
      </c>
      <c r="K188" s="59">
        <f>(+'[17]2005tab8&amp;9A'!$AH$111)/1000</f>
        <v>2748.861</v>
      </c>
      <c r="L188" s="59">
        <f>(+'[17]2005tab8&amp;9A'!$AH$115)/1000</f>
        <v>32931.731</v>
      </c>
      <c r="M188" s="68">
        <f t="shared" si="7"/>
        <v>347230.06499999994</v>
      </c>
      <c r="N188" s="36"/>
      <c r="O188" s="39"/>
      <c r="P188" s="39"/>
      <c r="Q188" s="39"/>
    </row>
    <row r="189" spans="1:17" ht="12.75">
      <c r="A189" s="56">
        <v>38595</v>
      </c>
      <c r="B189" s="59">
        <f>(+'[17]2005tab8&amp;9A'!$AI$66)/1000</f>
        <v>4476.719</v>
      </c>
      <c r="C189" s="59">
        <f>(+'[17]2005tab8&amp;9A'!$AI$69)/1000</f>
        <v>62223.046</v>
      </c>
      <c r="D189" s="59">
        <f>(+'[17]2005tab8&amp;9A'!$AI$72)/1000</f>
        <v>67743.944</v>
      </c>
      <c r="E189" s="59">
        <f>(+'[17]2005tab8&amp;9A'!$AI$88)/1000</f>
        <v>89716.198</v>
      </c>
      <c r="F189" s="59">
        <f>(+'[17]2005tab8&amp;9A'!$AI$89)/1000</f>
        <v>30690.677</v>
      </c>
      <c r="G189" s="60">
        <f t="shared" si="6"/>
        <v>120406.875</v>
      </c>
      <c r="H189" s="59">
        <f>(+'[17]2005tab8&amp;9A'!$AI$103)/1000</f>
        <v>1262.881</v>
      </c>
      <c r="I189" s="59">
        <f>(+'[17]2005tab8&amp;9A'!$AI$105)/1000</f>
        <v>39374.04</v>
      </c>
      <c r="J189" s="59">
        <f>(+'[17]2005tab8&amp;9A'!$AI$107)/1000</f>
        <v>16428.816</v>
      </c>
      <c r="K189" s="59">
        <f>(+'[17]2005tab8&amp;9A'!$AI$111)/1000</f>
        <v>2976.696</v>
      </c>
      <c r="L189" s="59">
        <f>(+'[17]2005tab8&amp;9A'!$AI$115)/1000</f>
        <v>32141.088</v>
      </c>
      <c r="M189" s="68">
        <f t="shared" si="7"/>
        <v>347034.105</v>
      </c>
      <c r="N189" s="36"/>
      <c r="O189" s="39"/>
      <c r="P189" s="39"/>
      <c r="Q189" s="39"/>
    </row>
    <row r="190" spans="1:14" ht="12.75">
      <c r="A190" s="56">
        <v>38625</v>
      </c>
      <c r="B190" s="59">
        <f>(+'[17]2005tab8&amp;9A'!$AJ$66)/1000</f>
        <v>3320.84</v>
      </c>
      <c r="C190" s="59">
        <f>(+'[17]2005tab8&amp;9A'!$AJ$69)/1000</f>
        <v>62486.919</v>
      </c>
      <c r="D190" s="59">
        <f>(+'[17]2005tab8&amp;9A'!$AJ$72)/1000</f>
        <v>71328.07</v>
      </c>
      <c r="E190" s="59">
        <v>93714.546</v>
      </c>
      <c r="F190" s="59">
        <v>31127.759</v>
      </c>
      <c r="G190" s="60">
        <f t="shared" si="6"/>
        <v>124842.305</v>
      </c>
      <c r="H190" s="59">
        <f>(+'[17]2005tab8&amp;9A'!$AJ$103)/1000</f>
        <v>1081.318</v>
      </c>
      <c r="I190" s="59">
        <f>(+'[17]2005tab8&amp;9A'!$AJ$105)/1000</f>
        <v>39269.161</v>
      </c>
      <c r="J190" s="59">
        <f>(+'[17]2005tab8&amp;9A'!$AJ$107)/1000</f>
        <v>16164.873</v>
      </c>
      <c r="K190" s="59">
        <f>(+'[17]2005tab8&amp;9A'!$AJ$111)/1000</f>
        <v>4860.898</v>
      </c>
      <c r="L190" s="59">
        <f>(+'[17]2005tab8&amp;9A'!$AJ$115)/1000</f>
        <v>33221.145</v>
      </c>
      <c r="M190" s="68">
        <f t="shared" si="7"/>
        <v>356575.5290000001</v>
      </c>
      <c r="N190" s="36"/>
    </row>
    <row r="191" spans="1:14" ht="12.75">
      <c r="A191" s="56">
        <v>38656</v>
      </c>
      <c r="B191" s="59">
        <f>(+'[17]2005tab8&amp;9A'!$AK$66)/1000</f>
        <v>3514.739</v>
      </c>
      <c r="C191" s="59">
        <f>(+'[17]2005tab8&amp;9A'!$AK$69)/1000</f>
        <v>59007.121</v>
      </c>
      <c r="D191" s="59">
        <f>(+'[17]2005tab8&amp;9A'!$AK$72)/1000</f>
        <v>78675.524</v>
      </c>
      <c r="E191" s="59">
        <f>(+'[17]2005tab8&amp;9A'!$AK$88)/1000</f>
        <v>95774.228</v>
      </c>
      <c r="F191" s="59">
        <f>(+'[17]2005tab8&amp;9A'!$AK$89)/1000</f>
        <v>30792.173</v>
      </c>
      <c r="G191" s="60">
        <f t="shared" si="6"/>
        <v>126566.401</v>
      </c>
      <c r="H191" s="59">
        <f>(+'[17]2005tab8&amp;9A'!$AK$103)/1000</f>
        <v>1199.649</v>
      </c>
      <c r="I191" s="59">
        <f>(+'[17]2005tab8&amp;9A'!$AK$105)/1000</f>
        <v>39416.015</v>
      </c>
      <c r="J191" s="59">
        <f>(+'[17]2005tab8&amp;9A'!$AK$107)/1000</f>
        <v>16055.441</v>
      </c>
      <c r="K191" s="59">
        <f>(+'[17]2005tab8&amp;9A'!$AK$111)/1000</f>
        <v>2901.446</v>
      </c>
      <c r="L191" s="59">
        <f>(+'[17]2005tab8&amp;9A'!$AK$115)/1000</f>
        <v>37399.309</v>
      </c>
      <c r="M191" s="68">
        <f t="shared" si="7"/>
        <v>364735.645</v>
      </c>
      <c r="N191" s="36"/>
    </row>
    <row r="192" spans="1:14" ht="12.75">
      <c r="A192" s="56">
        <v>38686</v>
      </c>
      <c r="B192" s="59">
        <f>(+'[17]2005tab8&amp;9A'!$AL$66)/1000</f>
        <v>4171.299</v>
      </c>
      <c r="C192" s="59">
        <f>(+'[17]2005tab8&amp;9A'!$AL$69)/1000</f>
        <v>56925.62</v>
      </c>
      <c r="D192" s="59">
        <f>(+'[17]2005tab8&amp;9A'!$AL$72)/1000</f>
        <v>76485.634</v>
      </c>
      <c r="E192" s="59">
        <f>(+'[17]2005tab8&amp;9A'!$AL$88)/1000</f>
        <v>99178.885</v>
      </c>
      <c r="F192" s="59">
        <f>(+'[17]2005tab8&amp;9A'!$AL$89)/1000</f>
        <v>34039.664</v>
      </c>
      <c r="G192" s="60">
        <f t="shared" si="6"/>
        <v>133218.549</v>
      </c>
      <c r="H192" s="59">
        <f>(+'[17]2005tab8&amp;9A'!$AL$103)/1000</f>
        <v>1036.383</v>
      </c>
      <c r="I192" s="59">
        <f>(+'[17]2005tab8&amp;9A'!$AL$105)/1000</f>
        <v>39701.224</v>
      </c>
      <c r="J192" s="59">
        <f>(+'[17]2005tab8&amp;9A'!$AL$107)/1000</f>
        <v>15758.083</v>
      </c>
      <c r="K192" s="59">
        <f>(+'[17]2005tab8&amp;9A'!$AL$111)/1000</f>
        <v>2780.235</v>
      </c>
      <c r="L192" s="59">
        <f>(+'[17]2005tab8&amp;9A'!$AL$115)/1000</f>
        <v>37038.384</v>
      </c>
      <c r="M192" s="68">
        <f t="shared" si="7"/>
        <v>367115.41099999996</v>
      </c>
      <c r="N192" s="36"/>
    </row>
    <row r="193" spans="1:14" ht="12.75">
      <c r="A193" s="56">
        <v>38717</v>
      </c>
      <c r="B193" s="59">
        <f>(+'[17]2005tab8&amp;9A'!$AM$66)/1000</f>
        <v>6014.369</v>
      </c>
      <c r="C193" s="59">
        <f>(+'[17]2005tab8&amp;9A'!$AM$69)/1000</f>
        <v>57747.99</v>
      </c>
      <c r="D193" s="59">
        <f>(+'[17]2005tab8&amp;9A'!$AM$72)/1000</f>
        <v>75443.885</v>
      </c>
      <c r="E193" s="59">
        <f>(+'[17]2005tab8&amp;9A'!$AM$88)/1000</f>
        <v>99544.159</v>
      </c>
      <c r="F193" s="59">
        <f>(+'[17]2005tab8&amp;9A'!$AM$89)/1000</f>
        <v>32551.144</v>
      </c>
      <c r="G193" s="60">
        <f t="shared" si="6"/>
        <v>132095.303</v>
      </c>
      <c r="H193" s="59">
        <f>(+'[17]2005tab8&amp;9A'!$AM$103)/1000</f>
        <v>957.433</v>
      </c>
      <c r="I193" s="59">
        <f>(+'[17]2005tab8&amp;9A'!$AM$105)/1000</f>
        <v>39866.512</v>
      </c>
      <c r="J193" s="59">
        <f>(+'[17]2005tab8&amp;9A'!$AM$107)/1000</f>
        <v>15294.021</v>
      </c>
      <c r="K193" s="59">
        <f>(+'[17]2005tab8&amp;9A'!$AM$111)/1000</f>
        <v>3472.275</v>
      </c>
      <c r="L193" s="59">
        <f>(+'[17]2005tab8&amp;9A'!$AM$115)/1000</f>
        <v>36184.689</v>
      </c>
      <c r="M193" s="68">
        <f t="shared" si="7"/>
        <v>367076.4770000001</v>
      </c>
      <c r="N193" s="36"/>
    </row>
    <row r="194" spans="1:14" ht="12.75">
      <c r="A194" s="56">
        <v>38748</v>
      </c>
      <c r="B194" s="59">
        <f>(+'[18]2006tab8&amp;9A'!$AB$66)/1000</f>
        <v>4090.672</v>
      </c>
      <c r="C194" s="59">
        <f>(+'[18]2006tab8&amp;9A'!$AB$69)/1000</f>
        <v>63718.025</v>
      </c>
      <c r="D194" s="59">
        <f>(+'[18]2006tab8&amp;9A'!$AB$72)/1000</f>
        <v>76672.672</v>
      </c>
      <c r="E194" s="59">
        <f>(+'[18]2006tab8&amp;9A'!$AB$88)/1000</f>
        <v>101436.246</v>
      </c>
      <c r="F194" s="59">
        <f>(+'[18]2006tab8&amp;9A'!$AB$89)/1000</f>
        <v>30039.757</v>
      </c>
      <c r="G194" s="60">
        <f t="shared" si="6"/>
        <v>131476.003</v>
      </c>
      <c r="H194" s="59">
        <f>(+'[18]2006tab8&amp;9A'!$AB$103)/1000</f>
        <v>1150.418</v>
      </c>
      <c r="I194" s="59">
        <f>(+'[18]2006tab8&amp;9A'!$AB$105)/1000</f>
        <v>41946.227</v>
      </c>
      <c r="J194" s="59">
        <f>(+'[18]2006tab8&amp;9A'!$AB$107)/1000</f>
        <v>14721.21</v>
      </c>
      <c r="K194" s="59">
        <f>(+'[18]2006tab8&amp;9A'!$AB$111)/1000</f>
        <v>2989.935</v>
      </c>
      <c r="L194" s="59">
        <f>(+'[18]2006tab8&amp;9A'!$AB$115)/1000</f>
        <v>35530.199</v>
      </c>
      <c r="M194" s="68">
        <f t="shared" si="7"/>
        <v>372295.36100000003</v>
      </c>
      <c r="N194" s="36"/>
    </row>
    <row r="195" spans="1:14" ht="12.75">
      <c r="A195" s="56">
        <v>38776</v>
      </c>
      <c r="B195" s="59">
        <f>(+'[18]2006tab8&amp;9A'!$AC$66)/1000</f>
        <v>4368.55</v>
      </c>
      <c r="C195" s="59">
        <f>(+'[18]2006tab8&amp;9A'!$AC$69)/1000</f>
        <v>59900.912</v>
      </c>
      <c r="D195" s="59">
        <f>(+'[18]2006tab8&amp;9A'!$AC$72)/1000</f>
        <v>81452.428</v>
      </c>
      <c r="E195" s="59">
        <f>(+'[18]2006tab8&amp;9A'!$AC$88)/1000</f>
        <v>100336.712</v>
      </c>
      <c r="F195" s="59">
        <f>(+'[18]2006tab8&amp;9A'!$AC$89)/1000</f>
        <v>30176.627</v>
      </c>
      <c r="G195" s="60">
        <f t="shared" si="6"/>
        <v>130513.339</v>
      </c>
      <c r="H195" s="59">
        <f>(+'[18]2006tab8&amp;9A'!$AC$103)/1000</f>
        <v>1052.956</v>
      </c>
      <c r="I195" s="59">
        <f>(+'[18]2006tab8&amp;9A'!$AC$105)/1000</f>
        <v>41708.971</v>
      </c>
      <c r="J195" s="59">
        <f>(+'[18]2006tab8&amp;9A'!$AC$107)/1000</f>
        <v>14634.879</v>
      </c>
      <c r="K195" s="59">
        <f>(+'[18]2006tab8&amp;9A'!$AC$111)/1000</f>
        <v>4357.463</v>
      </c>
      <c r="L195" s="59">
        <f>(+'[18]2006tab8&amp;9A'!$AC$115)/1000</f>
        <v>38194.61</v>
      </c>
      <c r="M195" s="68">
        <f t="shared" si="7"/>
        <v>376184.10800000007</v>
      </c>
      <c r="N195" s="36"/>
    </row>
    <row r="196" spans="1:14" ht="12.75">
      <c r="A196" s="56">
        <v>38807</v>
      </c>
      <c r="B196" s="59">
        <f>(+'[18]2006tab8&amp;9A'!$AD$66)/1000</f>
        <v>3519.559</v>
      </c>
      <c r="C196" s="59">
        <f>(+'[18]2006tab8&amp;9A'!$AD$69)/1000</f>
        <v>66793.037</v>
      </c>
      <c r="D196" s="59">
        <f>(+'[18]2006tab8&amp;9A'!$AD$72)/1000</f>
        <v>83846.402</v>
      </c>
      <c r="E196" s="59">
        <f>(+'[18]2006tab8&amp;9A'!$AD$88)/1000</f>
        <v>102911.393</v>
      </c>
      <c r="F196" s="59">
        <f>(+'[18]2006tab8&amp;9A'!$AD$89)/1000</f>
        <v>29052.183</v>
      </c>
      <c r="G196" s="60">
        <f t="shared" si="6"/>
        <v>131963.576</v>
      </c>
      <c r="H196" s="59">
        <f>(+'[18]2006tab8&amp;9A'!$AD$103)/1000</f>
        <v>1149.294</v>
      </c>
      <c r="I196" s="59">
        <f>(+'[18]2006tab8&amp;9A'!$AD$105)/1000</f>
        <v>40634.27</v>
      </c>
      <c r="J196" s="59">
        <f>(+'[18]2006tab8&amp;9A'!$AD$107)/1000</f>
        <v>14361.039</v>
      </c>
      <c r="K196" s="59">
        <f>(+'[18]2006tab8&amp;9A'!$AD$111)/1000</f>
        <v>7331.117</v>
      </c>
      <c r="L196" s="59">
        <f>(+'[18]2006tab8&amp;9A'!$AD$115)/1000</f>
        <v>36161.194</v>
      </c>
      <c r="M196" s="68">
        <f t="shared" si="7"/>
        <v>385759.48800000007</v>
      </c>
      <c r="N196" s="36"/>
    </row>
    <row r="197" spans="1:14" ht="12.75">
      <c r="A197" s="56">
        <v>38837</v>
      </c>
      <c r="B197" s="59">
        <f>(+'[18]2006tab8&amp;9A'!$AE$66)/1000</f>
        <v>3589.974</v>
      </c>
      <c r="C197" s="59">
        <f>(+'[18]2006tab8&amp;9A'!$AE$69)/1000</f>
        <v>71081.736</v>
      </c>
      <c r="D197" s="59">
        <f>(+'[18]2006tab8&amp;9A'!$AE$72)/1000</f>
        <v>81179.535</v>
      </c>
      <c r="E197" s="59">
        <f>(+'[18]2006tab8&amp;9A'!$AE$88)/1000</f>
        <v>103791.508</v>
      </c>
      <c r="F197" s="59">
        <f>(+'[18]2006tab8&amp;9A'!$AE$89)/1000</f>
        <v>29338.984</v>
      </c>
      <c r="G197" s="60">
        <f t="shared" si="6"/>
        <v>133130.492</v>
      </c>
      <c r="H197" s="59">
        <f>(+'[18]2006tab8&amp;9A'!$AE$103)/1000</f>
        <v>1100.668</v>
      </c>
      <c r="I197" s="59">
        <f>(+'[18]2006tab8&amp;9A'!$AE$105)/1000</f>
        <v>40440.255</v>
      </c>
      <c r="J197" s="59">
        <f>(+'[18]2006tab8&amp;9A'!$AE$107)/1000</f>
        <v>14685.535</v>
      </c>
      <c r="K197" s="59">
        <f>(+'[18]2006tab8&amp;9A'!$AE$111)/1000</f>
        <v>3669.549</v>
      </c>
      <c r="L197" s="59">
        <f>(+'[18]2006tab8&amp;9A'!$AE$115)/1000</f>
        <v>36282.75</v>
      </c>
      <c r="M197" s="68">
        <f t="shared" si="7"/>
        <v>385160.49399999995</v>
      </c>
      <c r="N197" s="36"/>
    </row>
    <row r="198" spans="1:14" ht="12.75">
      <c r="A198" s="56">
        <v>38868</v>
      </c>
      <c r="B198" s="59">
        <f>(+'[18]2006tab8&amp;9A'!$AF$66)/1000</f>
        <v>4458.074</v>
      </c>
      <c r="C198" s="59">
        <f>(+'[18]2006tab8&amp;9A'!$AF$69)/1000</f>
        <v>73090.817</v>
      </c>
      <c r="D198" s="59">
        <f>(+'[18]2006tab8&amp;9A'!$AF$72)/1000</f>
        <v>83793.18</v>
      </c>
      <c r="E198" s="59">
        <f>(+'[18]2006tab8&amp;9A'!$AF$88)/1000</f>
        <v>105012.708</v>
      </c>
      <c r="F198" s="59">
        <f>(+'[18]2006tab8&amp;9A'!$AF$89)/1000</f>
        <v>30095.315</v>
      </c>
      <c r="G198" s="60">
        <f t="shared" si="6"/>
        <v>135108.023</v>
      </c>
      <c r="H198" s="59">
        <f>(+'[18]2006tab8&amp;9A'!$AF$103)/1000</f>
        <v>1117.982</v>
      </c>
      <c r="I198" s="59">
        <f>(+'[18]2006tab8&amp;9A'!$AF$105)/1000</f>
        <v>35762.745</v>
      </c>
      <c r="J198" s="59">
        <f>(+'[18]2006tab8&amp;9A'!$AF$107)/1000</f>
        <v>14741.99</v>
      </c>
      <c r="K198" s="59">
        <f>(+'[18]2006tab8&amp;9A'!$AF$111)/1000</f>
        <v>2808.876</v>
      </c>
      <c r="L198" s="59">
        <f>(+'[18]2006tab8&amp;9A'!$AF$115)/1000</f>
        <v>36669.19</v>
      </c>
      <c r="M198" s="68">
        <f t="shared" si="7"/>
        <v>387550.877</v>
      </c>
      <c r="N198" s="36"/>
    </row>
    <row r="199" spans="1:14" ht="12.75">
      <c r="A199" s="56">
        <v>38898</v>
      </c>
      <c r="B199" s="59">
        <f>(+'[18]2006tab8&amp;9A'!$AG$66)/1000</f>
        <v>3254.274</v>
      </c>
      <c r="C199" s="59">
        <f>(+'[18]2006tab8&amp;9A'!$AG$69)/1000</f>
        <v>70857.091</v>
      </c>
      <c r="D199" s="59">
        <f>(+'[18]2006tab8&amp;9A'!$AG$72)/1000</f>
        <v>90768.457</v>
      </c>
      <c r="E199" s="59">
        <f>(+'[18]2006tab8&amp;9A'!$AG$88)/1000</f>
        <v>109273.471</v>
      </c>
      <c r="F199" s="59">
        <f>(+'[18]2006tab8&amp;9A'!$AG$89)/1000</f>
        <v>30991.795</v>
      </c>
      <c r="G199" s="60">
        <f t="shared" si="6"/>
        <v>140265.266</v>
      </c>
      <c r="H199" s="59">
        <f>(+'[18]2006tab8&amp;9A'!$AG$103)/1000</f>
        <v>1340.198</v>
      </c>
      <c r="I199" s="59">
        <f>(+'[18]2006tab8&amp;9A'!$AG$105)/1000</f>
        <v>37174.884</v>
      </c>
      <c r="J199" s="59">
        <f>(+'[18]2006tab8&amp;9A'!$AG$107)/1000</f>
        <v>15884.441</v>
      </c>
      <c r="K199" s="59">
        <f>(+'[18]2006tab8&amp;9A'!$AG$111)/1000</f>
        <v>5249.672</v>
      </c>
      <c r="L199" s="59">
        <f>(+'[18]2006tab8&amp;9A'!$AG$115)/1000</f>
        <v>35085.109</v>
      </c>
      <c r="M199" s="68">
        <f t="shared" si="7"/>
        <v>399879.392</v>
      </c>
      <c r="N199" s="36"/>
    </row>
    <row r="200" spans="1:14" ht="12.75">
      <c r="A200" s="56">
        <v>38929</v>
      </c>
      <c r="B200" s="66">
        <f>(+'[18]2006tab8&amp;9A'!$AH$66)/1000</f>
        <v>3706.355</v>
      </c>
      <c r="C200" s="66">
        <f>(+'[18]2006tab8&amp;9A'!$AH$69)/1000</f>
        <v>70417.635</v>
      </c>
      <c r="D200" s="66">
        <f>(+'[18]2006tab8&amp;9A'!$AH$72)/1000</f>
        <v>89666.799</v>
      </c>
      <c r="E200" s="66">
        <f>(+'[18]2006tab8&amp;9A'!$AH$88)/1000</f>
        <v>110321.377</v>
      </c>
      <c r="F200" s="66">
        <f>(+'[18]2006tab8&amp;9A'!$AH$89)/1000</f>
        <v>30235.359</v>
      </c>
      <c r="G200" s="67">
        <f t="shared" si="6"/>
        <v>140556.736</v>
      </c>
      <c r="H200" s="66">
        <f>(+'[18]2006tab8&amp;9A'!$AH$103)/1000</f>
        <v>1400.19</v>
      </c>
      <c r="I200" s="66">
        <f>(+'[18]2006tab8&amp;9A'!$AH$105)/1000</f>
        <v>36411.797</v>
      </c>
      <c r="J200" s="66">
        <f>(+'[18]2006tab8&amp;9A'!$AH$107)/1000</f>
        <v>16485.771</v>
      </c>
      <c r="K200" s="66">
        <f>(+'[18]2006tab8&amp;9A'!$AH$111)/1000</f>
        <v>2823.92</v>
      </c>
      <c r="L200" s="66">
        <f>(+'[18]2006tab8&amp;9A'!$AH$115)/1000</f>
        <v>39422.63</v>
      </c>
      <c r="M200" s="68">
        <f t="shared" si="7"/>
        <v>400891.83300000004</v>
      </c>
      <c r="N200" s="36"/>
    </row>
    <row r="201" spans="1:14" ht="12.75">
      <c r="A201" s="56">
        <v>38960</v>
      </c>
      <c r="B201" s="66">
        <f>(+'[18]2006tab8&amp;9A'!$AI$66)/1000</f>
        <v>5117.552</v>
      </c>
      <c r="C201" s="66">
        <f>(+'[18]2006tab8&amp;9A'!$AI$69)/1000</f>
        <v>70443.864</v>
      </c>
      <c r="D201" s="66">
        <f>(+'[18]2006tab8&amp;9A'!$AI$72)/1000</f>
        <v>94016.601</v>
      </c>
      <c r="E201" s="66">
        <f>(+'[18]2006tab8&amp;9A'!$AI$88)/1000</f>
        <v>110539.519</v>
      </c>
      <c r="F201" s="66">
        <f>(+'[18]2006tab8&amp;9A'!$AI$89)/1000</f>
        <v>30729.816</v>
      </c>
      <c r="G201" s="67">
        <f t="shared" si="6"/>
        <v>141269.335</v>
      </c>
      <c r="H201" s="66">
        <f>(+'[18]2006tab8&amp;9A'!$AI$103)/1000</f>
        <v>1738.85</v>
      </c>
      <c r="I201" s="66">
        <f>(+'[18]2006tab8&amp;9A'!$AI$105)/1000</f>
        <v>36303.644</v>
      </c>
      <c r="J201" s="66">
        <f>(+'[18]2006tab8&amp;9A'!$AI$107)/1000</f>
        <v>18496.13</v>
      </c>
      <c r="K201" s="66">
        <f>(+'[18]2006tab8&amp;9A'!$AI$111)/1000</f>
        <v>2752.865</v>
      </c>
      <c r="L201" s="66">
        <f>(+'[18]2006tab8&amp;9A'!$AI$115)/1000</f>
        <v>37277.414</v>
      </c>
      <c r="M201" s="68">
        <f t="shared" si="7"/>
        <v>407416.2549999999</v>
      </c>
      <c r="N201" s="36"/>
    </row>
    <row r="202" spans="1:14" ht="12.75">
      <c r="A202" s="56">
        <v>38990</v>
      </c>
      <c r="B202" s="66">
        <f>(+'[18]2006tab8&amp;9A'!$AJ$66)/1000</f>
        <v>3696.373</v>
      </c>
      <c r="C202" s="66">
        <f>(+'[18]2006tab8&amp;9A'!$AJ$69)/1000</f>
        <v>75384.047</v>
      </c>
      <c r="D202" s="66">
        <f>(+'[18]2006tab8&amp;9A'!$AJ$72)/1000</f>
        <v>90298.106</v>
      </c>
      <c r="E202" s="66">
        <f>(+'[18]2006tab8&amp;9A'!$AJ$88)/1000</f>
        <v>114369.386</v>
      </c>
      <c r="F202" s="66">
        <f>(+'[18]2006tab8&amp;9A'!$AJ$89)/1000</f>
        <v>29030.829</v>
      </c>
      <c r="G202" s="67">
        <f t="shared" si="6"/>
        <v>143400.215</v>
      </c>
      <c r="H202" s="66">
        <f>(+'[18]2006tab8&amp;9A'!$AJ$103)/1000</f>
        <v>1560.216</v>
      </c>
      <c r="I202" s="66">
        <f>(+'[18]2006tab8&amp;9A'!$AJ$105)/1000</f>
        <v>35684.192</v>
      </c>
      <c r="J202" s="66">
        <f>(+'[18]2006tab8&amp;9A'!$AJ$107)/1000</f>
        <v>18739.988</v>
      </c>
      <c r="K202" s="66">
        <f>(+'[18]2006tab8&amp;9A'!$AJ$111)/1000</f>
        <v>4292.186</v>
      </c>
      <c r="L202" s="66">
        <f>(+'[18]2006tab8&amp;9A'!$AJ$115)/1000</f>
        <v>38348.1</v>
      </c>
      <c r="M202" s="68">
        <f t="shared" si="7"/>
        <v>411403.423</v>
      </c>
      <c r="N202" s="36"/>
    </row>
    <row r="203" spans="1:14" ht="12.75">
      <c r="A203" s="56">
        <v>39021</v>
      </c>
      <c r="B203" s="66">
        <f>(+'[18]2006tab8&amp;9A'!$AK$66)/1000</f>
        <v>4396.796</v>
      </c>
      <c r="C203" s="66">
        <f>(+'[18]2006tab8&amp;9A'!$AK$69)/1000</f>
        <v>72416.081</v>
      </c>
      <c r="D203" s="66">
        <f>(+'[18]2006tab8&amp;9A'!$AK$72)/1000</f>
        <v>99551.875</v>
      </c>
      <c r="E203" s="66">
        <f>(+'[18]2006tab8&amp;9A'!$AK$88)/1000</f>
        <v>115734.455</v>
      </c>
      <c r="F203" s="66">
        <f>(+'[18]2006tab8&amp;9A'!$AK$89)/1000</f>
        <v>27165.846</v>
      </c>
      <c r="G203" s="67">
        <f t="shared" si="6"/>
        <v>142900.301</v>
      </c>
      <c r="H203" s="66">
        <f>(+'[18]2006tab8&amp;9A'!$AK$103)/1000</f>
        <v>1541.899</v>
      </c>
      <c r="I203" s="66">
        <f>(+'[18]2006tab8&amp;9A'!$AK$105)/1000</f>
        <v>34080.589</v>
      </c>
      <c r="J203" s="66">
        <f>(+'[18]2006tab8&amp;9A'!$AK$107)/1000</f>
        <v>21105.365</v>
      </c>
      <c r="K203" s="66">
        <f>(+'[18]2006tab8&amp;9A'!$AK$111)/1000</f>
        <v>3070.354</v>
      </c>
      <c r="L203" s="66">
        <f>(+'[18]2006tab8&amp;9A'!$AK$115)/1000</f>
        <v>39394.172</v>
      </c>
      <c r="M203" s="68">
        <f t="shared" si="7"/>
        <v>418457.432</v>
      </c>
      <c r="N203" s="36"/>
    </row>
    <row r="204" spans="1:14" ht="12.75">
      <c r="A204" s="56">
        <v>39051</v>
      </c>
      <c r="B204" s="66">
        <f>(+'[18]2006tab8&amp;9A'!$AL$66)/1000</f>
        <v>4772.996</v>
      </c>
      <c r="C204" s="66">
        <f>(+'[18]2006tab8&amp;9A'!$AL$69)/1000</f>
        <v>68162.012</v>
      </c>
      <c r="D204" s="66">
        <f>(+'[18]2006tab8&amp;9A'!$AL$72)/1000</f>
        <v>103110.344</v>
      </c>
      <c r="E204" s="66">
        <f>(+'[18]2006tab8&amp;9A'!$AL$88)/1000</f>
        <v>119621.507</v>
      </c>
      <c r="F204" s="66">
        <f>(+'[18]2006tab8&amp;9A'!$AL$89)/1000</f>
        <v>28327.414</v>
      </c>
      <c r="G204" s="67">
        <f t="shared" si="6"/>
        <v>147948.921</v>
      </c>
      <c r="H204" s="66">
        <f>(+'[18]2006tab8&amp;9A'!$AL$103)/1000</f>
        <v>1352.718</v>
      </c>
      <c r="I204" s="66">
        <f>(+'[18]2006tab8&amp;9A'!$AL$105)/1000</f>
        <v>33413.08</v>
      </c>
      <c r="J204" s="66">
        <f>(+'[18]2006tab8&amp;9A'!$AL$107)/1000</f>
        <v>23765.188</v>
      </c>
      <c r="K204" s="66">
        <f>(+'[18]2006tab8&amp;9A'!$AL$111)/1000</f>
        <v>2387.868</v>
      </c>
      <c r="L204" s="66">
        <f>(+'[18]2006tab8&amp;9A'!$AL$115)/1000</f>
        <v>39753.359</v>
      </c>
      <c r="M204" s="68">
        <f t="shared" si="7"/>
        <v>424666.4860000001</v>
      </c>
      <c r="N204" s="36"/>
    </row>
    <row r="205" spans="1:14" ht="12.75">
      <c r="A205" s="56">
        <v>39082</v>
      </c>
      <c r="B205" s="66">
        <f>(+'[18]2006tab8&amp;9A'!$AM$66)/1000</f>
        <v>6536.475</v>
      </c>
      <c r="C205" s="66">
        <f>(+'[18]2006tab8&amp;9A'!$AM$69)/1000</f>
        <v>72120.857</v>
      </c>
      <c r="D205" s="66">
        <f>(+'[18]2006tab8&amp;9A'!$AM$72)/1000</f>
        <v>96277.091</v>
      </c>
      <c r="E205" s="66">
        <f>(+'[18]2006tab8&amp;9A'!$AM$88)/1000</f>
        <v>125512.188</v>
      </c>
      <c r="F205" s="66">
        <f>(+'[18]2006tab8&amp;9A'!$AM$89)/1000</f>
        <v>27936.979</v>
      </c>
      <c r="G205" s="67">
        <f t="shared" si="6"/>
        <v>153449.167</v>
      </c>
      <c r="H205" s="66">
        <f>(+'[18]2006tab8&amp;9A'!$AM$103)/1000</f>
        <v>1246.098</v>
      </c>
      <c r="I205" s="66">
        <f>(+'[18]2006tab8&amp;9A'!$AM$105)/1000</f>
        <v>33196.407</v>
      </c>
      <c r="J205" s="66">
        <f>(+'[18]2006tab8&amp;9A'!$AM$107)/1000</f>
        <v>23748.652</v>
      </c>
      <c r="K205" s="66">
        <f>(+'[18]2006tab8&amp;9A'!$AM$111)/1000</f>
        <v>4133.518</v>
      </c>
      <c r="L205" s="66">
        <f>(+'[18]2006tab8&amp;9A'!$AM$115)/1000</f>
        <v>39260.938</v>
      </c>
      <c r="M205" s="68">
        <f t="shared" si="7"/>
        <v>429969.203</v>
      </c>
      <c r="N205" s="36"/>
    </row>
    <row r="206" spans="1:15" ht="12.75">
      <c r="A206" s="56">
        <v>39113</v>
      </c>
      <c r="B206" s="66">
        <f>(+'[19]2007tab8&amp;9A'!$AB$66)/1000</f>
        <v>5132.07</v>
      </c>
      <c r="C206" s="66">
        <f>(+'[19]2007tab8&amp;9A'!$AB$69)/1000</f>
        <v>65795.862</v>
      </c>
      <c r="D206" s="66">
        <f>(+'[19]2007tab8&amp;9A'!$AB$72)/1000</f>
        <v>97498.602</v>
      </c>
      <c r="E206" s="66">
        <f>(+'[19]2007tab8&amp;9A'!$AB$88)/1000</f>
        <v>129238.563</v>
      </c>
      <c r="F206" s="66">
        <f>(+'[19]2007tab8&amp;9A'!$AB$89)/1000</f>
        <v>27346.802</v>
      </c>
      <c r="G206" s="67">
        <f t="shared" si="6"/>
        <v>156585.365</v>
      </c>
      <c r="H206" s="66">
        <f>(+'[19]2007tab8&amp;9A'!$AB$103)/1000</f>
        <v>1388.295</v>
      </c>
      <c r="I206" s="66">
        <f>(+'[19]2007tab8&amp;9A'!$AB$105)/1000</f>
        <v>34840.242</v>
      </c>
      <c r="J206" s="66">
        <f>(+'[19]2007tab8&amp;9A'!$AB$107)/1000</f>
        <v>26132.353</v>
      </c>
      <c r="K206" s="66">
        <f>(+'[19]2007tab8&amp;9A'!$AB$111)/1000</f>
        <v>3219.937</v>
      </c>
      <c r="L206" s="66">
        <f>(+'[19]2007tab8&amp;9A'!$AB$115)/1000</f>
        <v>39233.145</v>
      </c>
      <c r="M206" s="68">
        <f aca="true" t="shared" si="8" ref="M206:M237">(+B206+C206+D206+G206+H206+I206+J206+K206+L206)</f>
        <v>429825.871</v>
      </c>
      <c r="N206" s="36"/>
      <c r="O206" s="36"/>
    </row>
    <row r="207" spans="1:15" ht="12.75">
      <c r="A207" s="56">
        <v>39141</v>
      </c>
      <c r="B207" s="66">
        <f>(+'[19]2007tab8&amp;9A'!$AC$66)/1000</f>
        <v>5355.743</v>
      </c>
      <c r="C207" s="66">
        <f>(+'[19]2007tab8&amp;9A'!$AC$69)/1000</f>
        <v>63964.405</v>
      </c>
      <c r="D207" s="66">
        <f>(+'[19]2007tab8&amp;9A'!$AC$72)/1000</f>
        <v>94175.603</v>
      </c>
      <c r="E207" s="66">
        <f>(+'[19]2007tab8&amp;9A'!$AC$88)/1000</f>
        <v>131871.953</v>
      </c>
      <c r="F207" s="66">
        <f>(+'[19]2007tab8&amp;9A'!$AC$89)/1000</f>
        <v>29505.856</v>
      </c>
      <c r="G207" s="67">
        <f t="shared" si="6"/>
        <v>161377.809</v>
      </c>
      <c r="H207" s="66">
        <f>(+'[19]2007tab8&amp;9A'!$AC$103)/1000</f>
        <v>1121.127</v>
      </c>
      <c r="I207" s="66">
        <f>(+'[19]2007tab8&amp;9A'!$AC$105)/1000</f>
        <v>34962.725</v>
      </c>
      <c r="J207" s="66">
        <f>(+'[19]2007tab8&amp;9A'!$AC$107)/1000</f>
        <v>26838.753</v>
      </c>
      <c r="K207" s="66">
        <f>(+'[19]2007tab8&amp;9A'!$AC$111)/1000</f>
        <v>3049.502</v>
      </c>
      <c r="L207" s="66">
        <f>(+'[19]2007tab8&amp;9A'!$AC$115)/1000</f>
        <v>38995.877</v>
      </c>
      <c r="M207" s="68">
        <f t="shared" si="8"/>
        <v>429841.54399999994</v>
      </c>
      <c r="N207" s="36"/>
      <c r="O207" s="36"/>
    </row>
    <row r="208" spans="1:15" ht="12.75">
      <c r="A208" s="56">
        <v>39172</v>
      </c>
      <c r="B208" s="66">
        <f>(+'[19]2007tab8&amp;9A'!$AD$66)/1000</f>
        <v>4806.662</v>
      </c>
      <c r="C208" s="66">
        <f>(+'[19]2007tab8&amp;9A'!$AD$69)/1000</f>
        <v>68390.52</v>
      </c>
      <c r="D208" s="66">
        <f>(+'[19]2007tab8&amp;9A'!$AD$72)/1000</f>
        <v>93327.197</v>
      </c>
      <c r="E208" s="66">
        <f>(+'[19]2007tab8&amp;9A'!$AD$88)/1000</f>
        <v>133626.544</v>
      </c>
      <c r="F208" s="66">
        <f>(+'[19]2007tab8&amp;9A'!$AD$89)/1000</f>
        <v>30479.531</v>
      </c>
      <c r="G208" s="67">
        <f t="shared" si="6"/>
        <v>164106.07499999998</v>
      </c>
      <c r="H208" s="66">
        <f>(+'[19]2007tab8&amp;9A'!$AD$103)/1000</f>
        <v>1023.077</v>
      </c>
      <c r="I208" s="66">
        <f>(+'[19]2007tab8&amp;9A'!$AD$105)/1000</f>
        <v>33747.441</v>
      </c>
      <c r="J208" s="66">
        <f>(+'[19]2007tab8&amp;9A'!$AD$107)/1000</f>
        <v>26513.59</v>
      </c>
      <c r="K208" s="66">
        <f>(+'[19]2007tab8&amp;9A'!$AD$111)/1000</f>
        <v>7924.711</v>
      </c>
      <c r="L208" s="66">
        <f>(+'[19]2007tab8&amp;9A'!$AD$115)/1000</f>
        <v>39615.536</v>
      </c>
      <c r="M208" s="68">
        <f t="shared" si="8"/>
        <v>439454.80900000007</v>
      </c>
      <c r="N208" s="36"/>
      <c r="O208" s="36"/>
    </row>
    <row r="209" spans="1:15" ht="12.75">
      <c r="A209" s="56">
        <v>39202</v>
      </c>
      <c r="B209" s="66">
        <f>(+'[19]2007tab8&amp;9A'!$AE$66)/1000</f>
        <v>4234.533</v>
      </c>
      <c r="C209" s="66">
        <f>(+'[19]2007tab8&amp;9A'!$AE$69)/1000</f>
        <v>63932.659</v>
      </c>
      <c r="D209" s="66">
        <f>(+'[19]2007tab8&amp;9A'!$AE$72)/1000</f>
        <v>101400.674</v>
      </c>
      <c r="E209" s="66">
        <f>(+'[19]2007tab8&amp;9A'!$AE$88)/1000</f>
        <v>135047.164</v>
      </c>
      <c r="F209" s="66">
        <f>(+'[19]2007tab8&amp;9A'!$AE$89)/1000</f>
        <v>28169.79</v>
      </c>
      <c r="G209" s="67">
        <f t="shared" si="6"/>
        <v>163216.954</v>
      </c>
      <c r="H209" s="66">
        <f>(+'[19]2007tab8&amp;9A'!$AE$103)/1000</f>
        <v>1019.897</v>
      </c>
      <c r="I209" s="66">
        <f>(+'[19]2007tab8&amp;9A'!$AE$105)/1000</f>
        <v>33596.12</v>
      </c>
      <c r="J209" s="66">
        <f>(+'[19]2007tab8&amp;9A'!$AE$107)/1000</f>
        <v>31343.002</v>
      </c>
      <c r="K209" s="66">
        <f>(+'[19]2007tab8&amp;9A'!$AE$111)/1000</f>
        <v>3351.482</v>
      </c>
      <c r="L209" s="66">
        <f>(+'[19]2007tab8&amp;9A'!$AE$115)/1000</f>
        <v>39381.97</v>
      </c>
      <c r="M209" s="68">
        <f t="shared" si="8"/>
        <v>441477.29099999997</v>
      </c>
      <c r="N209" s="36"/>
      <c r="O209" s="36"/>
    </row>
    <row r="210" spans="1:15" ht="12.75">
      <c r="A210" s="56">
        <v>39233</v>
      </c>
      <c r="B210" s="66">
        <f>(+'[19]2007tab8&amp;9A'!$AF$66)/1000</f>
        <v>5032.081</v>
      </c>
      <c r="C210" s="66">
        <f>(+'[19]2007tab8&amp;9A'!$AF$69)/1000</f>
        <v>62037.274</v>
      </c>
      <c r="D210" s="66">
        <f>(+'[19]2007tab8&amp;9A'!$AF$72)/1000</f>
        <v>104166.828</v>
      </c>
      <c r="E210" s="66">
        <f>(+'[19]2007tab8&amp;9A'!$AF$88)/1000</f>
        <v>137840.016</v>
      </c>
      <c r="F210" s="66">
        <f>(+'[19]2007tab8&amp;9A'!$AF$89)/1000</f>
        <v>29809.083</v>
      </c>
      <c r="G210" s="67">
        <f t="shared" si="6"/>
        <v>167649.099</v>
      </c>
      <c r="H210" s="66">
        <f>(+'[19]2007tab8&amp;9A'!$AF$103)/1000</f>
        <v>1415.894</v>
      </c>
      <c r="I210" s="66">
        <f>(+'[19]2007tab8&amp;9A'!$AF$105)/1000</f>
        <v>33153.215</v>
      </c>
      <c r="J210" s="66">
        <f>(+'[19]2007tab8&amp;9A'!$AF$107)/1000</f>
        <v>31311.853</v>
      </c>
      <c r="K210" s="66">
        <f>(+'[19]2007tab8&amp;9A'!$AF$111)/1000</f>
        <v>3099.641</v>
      </c>
      <c r="L210" s="66">
        <f>(+'[19]2007tab8&amp;9A'!$AF$115)/1000</f>
        <v>37604.771</v>
      </c>
      <c r="M210" s="68">
        <f t="shared" si="8"/>
        <v>445470.65599999996</v>
      </c>
      <c r="N210" s="36"/>
      <c r="O210" s="36"/>
    </row>
    <row r="211" spans="1:15" ht="12.75">
      <c r="A211" s="56">
        <v>39263</v>
      </c>
      <c r="B211" s="66">
        <f>(+'[19]2007tab8&amp;9A'!$AG$66)/1000</f>
        <v>3692.688</v>
      </c>
      <c r="C211" s="66">
        <f>(+'[19]2007tab8&amp;9A'!$AG$69)/1000</f>
        <v>60056.936</v>
      </c>
      <c r="D211" s="66">
        <f>(+'[19]2007tab8&amp;9A'!$AG$72)/1000</f>
        <v>105317.413</v>
      </c>
      <c r="E211" s="66">
        <f>(+'[19]2007tab8&amp;9A'!$AG$88)/1000</f>
        <v>141770.609</v>
      </c>
      <c r="F211" s="66">
        <f>(+'[19]2007tab8&amp;9A'!$AG$89)/1000</f>
        <v>30999.118</v>
      </c>
      <c r="G211" s="67">
        <f t="shared" si="6"/>
        <v>172769.72699999998</v>
      </c>
      <c r="H211" s="66">
        <f>(+'[19]2007tab8&amp;9A'!$AG$103)/1000</f>
        <v>1695.85</v>
      </c>
      <c r="I211" s="66">
        <f>(+'[19]2007tab8&amp;9A'!$AG$105)/1000</f>
        <v>33290.296</v>
      </c>
      <c r="J211" s="66">
        <f>(+'[19]2007tab8&amp;9A'!$AG$107)/1000</f>
        <v>31653.052</v>
      </c>
      <c r="K211" s="66">
        <f>(+'[19]2007tab8&amp;9A'!$AG$111)/1000</f>
        <v>4628.154</v>
      </c>
      <c r="L211" s="66">
        <f>(+'[19]2007tab8&amp;9A'!$AG$115)/1000</f>
        <v>39176.876</v>
      </c>
      <c r="M211" s="68">
        <f t="shared" si="8"/>
        <v>452280.9919999999</v>
      </c>
      <c r="N211" s="36"/>
      <c r="O211" s="36"/>
    </row>
    <row r="212" spans="1:15" ht="12.75">
      <c r="A212" s="56">
        <v>39294</v>
      </c>
      <c r="B212" s="66">
        <f>(+'[19]2007tab8&amp;9A'!$AH$66)/1000</f>
        <v>4569.971</v>
      </c>
      <c r="C212" s="66">
        <f>(+'[19]2007tab8&amp;9A'!$AH$69)/1000</f>
        <v>59992.813</v>
      </c>
      <c r="D212" s="66">
        <f>(+'[19]2007tab8&amp;9A'!$AH$72)/1000</f>
        <v>104865.048</v>
      </c>
      <c r="E212" s="66">
        <f>(+'[19]2007tab8&amp;9A'!$AH$88)/1000</f>
        <v>144303.002</v>
      </c>
      <c r="F212" s="66">
        <f>(+'[19]2007tab8&amp;9A'!$AH$89)/1000</f>
        <v>30705.107</v>
      </c>
      <c r="G212" s="67">
        <f t="shared" si="6"/>
        <v>175008.109</v>
      </c>
      <c r="H212" s="66">
        <f>(+'[19]2007tab8&amp;9A'!$AH$103)/1000</f>
        <v>1471.294</v>
      </c>
      <c r="I212" s="66">
        <f>(+'[19]2007tab8&amp;9A'!$AH$105)/1000</f>
        <v>33071.233</v>
      </c>
      <c r="J212" s="66">
        <f>(+'[19]2007tab8&amp;9A'!$AH$107)/1000</f>
        <v>31958.651</v>
      </c>
      <c r="K212" s="66">
        <f>(+'[19]2007tab8&amp;9A'!$AH$111)/1000</f>
        <v>4206.907</v>
      </c>
      <c r="L212" s="66">
        <f>(+'[19]2007tab8&amp;9A'!$AH$115)/1000</f>
        <v>40253.777</v>
      </c>
      <c r="M212" s="68">
        <f t="shared" si="8"/>
        <v>455397.803</v>
      </c>
      <c r="N212" s="36"/>
      <c r="O212" s="36"/>
    </row>
    <row r="213" spans="1:15" ht="12.75">
      <c r="A213" s="56">
        <v>39325</v>
      </c>
      <c r="B213" s="66">
        <f>(+'[19]2007tab8&amp;9A'!$AI$66)/1000</f>
        <v>3936.436</v>
      </c>
      <c r="C213" s="66">
        <f>(+'[19]2007tab8&amp;9A'!$AI$69)/1000</f>
        <v>59868.999</v>
      </c>
      <c r="D213" s="66">
        <f>(+'[19]2007tab8&amp;9A'!$AI$72)/1000</f>
        <v>110116.001</v>
      </c>
      <c r="E213" s="66">
        <f>(+'[19]2007tab8&amp;9A'!$AI$88)/1000</f>
        <v>147894.883</v>
      </c>
      <c r="F213" s="66">
        <f>(+'[19]2007tab8&amp;9A'!$AI$89)/1000</f>
        <v>29156.482</v>
      </c>
      <c r="G213" s="67">
        <f t="shared" si="6"/>
        <v>177051.365</v>
      </c>
      <c r="H213" s="66">
        <f>(+'[19]2007tab8&amp;9A'!$AI$103)/1000</f>
        <v>1616.75</v>
      </c>
      <c r="I213" s="66">
        <f>(+'[19]2007tab8&amp;9A'!$AI$105)/1000</f>
        <v>31868.629</v>
      </c>
      <c r="J213" s="66">
        <f>(+'[19]2007tab8&amp;9A'!$AI$107)/1000</f>
        <v>33147.713</v>
      </c>
      <c r="K213" s="66">
        <f>(+'[19]2007tab8&amp;9A'!$AI$111)/1000</f>
        <v>9308.849</v>
      </c>
      <c r="L213" s="66">
        <f>(+'[19]2007tab8&amp;9A'!$AI$115)/1000</f>
        <v>40902.804</v>
      </c>
      <c r="M213" s="68">
        <f t="shared" si="8"/>
        <v>467817.546</v>
      </c>
      <c r="N213" s="36"/>
      <c r="O213" s="36"/>
    </row>
    <row r="214" spans="1:15" ht="12.75">
      <c r="A214" s="56">
        <v>39355</v>
      </c>
      <c r="B214" s="66">
        <f>(+'[19]2007tab8&amp;9A'!$AJ$66)/1000</f>
        <v>3951.165</v>
      </c>
      <c r="C214" s="66">
        <f>(+'[19]2007tab8&amp;9A'!$AJ$69)/1000</f>
        <v>60014.303</v>
      </c>
      <c r="D214" s="66">
        <f>(+'[19]2007tab8&amp;9A'!$AJ$72)/1000</f>
        <v>111578.489</v>
      </c>
      <c r="E214" s="66">
        <f>(+'[19]2007tab8&amp;9A'!$AJ$88)/1000</f>
        <v>155376.574</v>
      </c>
      <c r="F214" s="66">
        <f>(+'[19]2007tab8&amp;9A'!$AJ$89)/1000</f>
        <v>28521.844</v>
      </c>
      <c r="G214" s="67">
        <f t="shared" si="6"/>
        <v>183898.418</v>
      </c>
      <c r="H214" s="66">
        <f>(+'[19]2007tab8&amp;9A'!$AJ$103)/1000</f>
        <v>1923.936</v>
      </c>
      <c r="I214" s="66">
        <f>(+'[19]2007tab8&amp;9A'!$AJ$105)/1000</f>
        <v>29262.565</v>
      </c>
      <c r="J214" s="66">
        <f>(+'[19]2007tab8&amp;9A'!$AJ$107)/1000</f>
        <v>33691.282</v>
      </c>
      <c r="K214" s="66">
        <f>(+'[19]2007tab8&amp;9A'!$AJ$111)/1000</f>
        <v>5177.63</v>
      </c>
      <c r="L214" s="66">
        <f>(+'[19]2007tab8&amp;9A'!$AJ$115)/1000</f>
        <v>42107.147</v>
      </c>
      <c r="M214" s="68">
        <f t="shared" si="8"/>
        <v>471604.935</v>
      </c>
      <c r="N214" s="36"/>
      <c r="O214" s="36"/>
    </row>
    <row r="215" spans="1:15" ht="12.75">
      <c r="A215" s="56">
        <v>39386</v>
      </c>
      <c r="B215" s="66">
        <f>(+'[19]2007tab8&amp;9A'!$AK$66)/1000</f>
        <v>5378.077</v>
      </c>
      <c r="C215" s="66">
        <f>(+'[19]2007tab8&amp;9A'!$AK$69)/1000</f>
        <v>60516.478</v>
      </c>
      <c r="D215" s="66">
        <f>(+'[19]2007tab8&amp;9A'!$AK$72)/1000</f>
        <v>112052.878</v>
      </c>
      <c r="E215" s="66">
        <f>(+'[19]2007tab8&amp;9A'!$AK$88)/1000</f>
        <v>157574.826</v>
      </c>
      <c r="F215" s="66">
        <f>(+'[19]2007tab8&amp;9A'!$AK$89)/1000</f>
        <v>30225.694</v>
      </c>
      <c r="G215" s="67">
        <f t="shared" si="6"/>
        <v>187800.52</v>
      </c>
      <c r="H215" s="66">
        <f>(+'[19]2007tab8&amp;9A'!$AK$103)/1000</f>
        <v>2378.068</v>
      </c>
      <c r="I215" s="66">
        <f>(+'[19]2007tab8&amp;9A'!$AK$105)/1000</f>
        <v>29176.52</v>
      </c>
      <c r="J215" s="66">
        <f>(+'[19]2007tab8&amp;9A'!$AK$107)/1000</f>
        <v>33935.479</v>
      </c>
      <c r="K215" s="66">
        <f>(+'[19]2007tab8&amp;9A'!$AK$111)/1000</f>
        <v>2871.925</v>
      </c>
      <c r="L215" s="66">
        <f>(+'[19]2007tab8&amp;9A'!$AK$115)/1000</f>
        <v>42893.904</v>
      </c>
      <c r="M215" s="68">
        <f t="shared" si="8"/>
        <v>477003.849</v>
      </c>
      <c r="N215" s="36"/>
      <c r="O215" s="36"/>
    </row>
    <row r="216" spans="1:15" ht="12.75">
      <c r="A216" s="56">
        <v>39416</v>
      </c>
      <c r="B216" s="66">
        <f>(+'[19]2007tab8&amp;9A'!$AL$66)/1000</f>
        <v>4384.031</v>
      </c>
      <c r="C216" s="66">
        <f>(+'[19]2007tab8&amp;9A'!$AL$69)/1000</f>
        <v>63145.597</v>
      </c>
      <c r="D216" s="66">
        <f>(+'[19]2007tab8&amp;9A'!$AL$72)/1000</f>
        <v>118210.235</v>
      </c>
      <c r="E216" s="66">
        <f>(+'[19]2007tab8&amp;9A'!$AL$88)/1000</f>
        <v>160850.45</v>
      </c>
      <c r="F216" s="66">
        <f>(+'[19]2007tab8&amp;9A'!$AL$89)/1000</f>
        <v>29463.354</v>
      </c>
      <c r="G216" s="67">
        <f t="shared" si="6"/>
        <v>190313.804</v>
      </c>
      <c r="H216" s="66">
        <f>(+'[19]2007tab8&amp;9A'!$AL$103)/1000</f>
        <v>2436.973</v>
      </c>
      <c r="I216" s="66">
        <f>(+'[19]2007tab8&amp;9A'!$AL$105)/1000</f>
        <v>29384.191</v>
      </c>
      <c r="J216" s="66">
        <f>(+'[19]2007tab8&amp;9A'!$AL$107)/1000</f>
        <v>31936.021</v>
      </c>
      <c r="K216" s="66">
        <f>(+'[19]2007tab8&amp;9A'!$AL$111)/1000</f>
        <v>3253.402</v>
      </c>
      <c r="L216" s="66">
        <f>(+'[19]2007tab8&amp;9A'!$AL$115)/1000</f>
        <v>43186.564</v>
      </c>
      <c r="M216" s="68">
        <f t="shared" si="8"/>
        <v>486250.818</v>
      </c>
      <c r="N216" s="36"/>
      <c r="O216" s="36"/>
    </row>
    <row r="217" spans="1:15" ht="12.75">
      <c r="A217" s="56">
        <v>39447</v>
      </c>
      <c r="B217" s="66">
        <f>(+'[19]2007tab8&amp;9A'!$AM$66)/1000</f>
        <v>6545.726</v>
      </c>
      <c r="C217" s="66">
        <f>(+'[19]2007tab8&amp;9A'!$AM$69)/1000</f>
        <v>69210.728</v>
      </c>
      <c r="D217" s="66">
        <f>(+'[19]2007tab8&amp;9A'!$AM$72)/1000</f>
        <v>109305.996</v>
      </c>
      <c r="E217" s="66">
        <f>(+'[19]2007tab8&amp;9A'!$AM$88)/1000</f>
        <v>163439.742</v>
      </c>
      <c r="F217" s="66">
        <f>(+'[19]2007tab8&amp;9A'!$AM$89)/1000</f>
        <v>31663.196</v>
      </c>
      <c r="G217" s="67">
        <f t="shared" si="6"/>
        <v>195102.938</v>
      </c>
      <c r="H217" s="66">
        <f>(+'[19]2007tab8&amp;9A'!$AM$103)/1000</f>
        <v>2109.194</v>
      </c>
      <c r="I217" s="66">
        <f>(+'[19]2007tab8&amp;9A'!$AM$105)/1000</f>
        <v>29479.65</v>
      </c>
      <c r="J217" s="66">
        <f>(+'[19]2007tab8&amp;9A'!$AM$107)/1000</f>
        <v>31916.104</v>
      </c>
      <c r="K217" s="66">
        <f>(+'[19]2007tab8&amp;9A'!$AM$111)/1000</f>
        <v>5870.977</v>
      </c>
      <c r="L217" s="66">
        <f>(+'[19]2007tab8&amp;9A'!$AM$115)/1000</f>
        <v>41419.285</v>
      </c>
      <c r="M217" s="68">
        <f t="shared" si="8"/>
        <v>490960.5980000001</v>
      </c>
      <c r="N217" s="36"/>
      <c r="O217" s="36"/>
    </row>
    <row r="218" spans="1:15" ht="12.75">
      <c r="A218" s="56">
        <v>39478</v>
      </c>
      <c r="B218" s="66">
        <f>(+'[20]2008tab8&amp;9A'!$AB$66)/1000</f>
        <v>5173.428</v>
      </c>
      <c r="C218" s="66">
        <f>(+'[20]2008tab8&amp;9A'!$AB$69)/1000</f>
        <v>71691.841</v>
      </c>
      <c r="D218" s="66">
        <f>(+'[20]2008tab8&amp;9A'!$AB$72)/1000</f>
        <v>113057.279</v>
      </c>
      <c r="E218" s="66">
        <f>(+'[20]2008tab8&amp;9A'!$AB$88)/1000</f>
        <v>164353.872</v>
      </c>
      <c r="F218" s="66">
        <f>(+'[20]2008tab8&amp;9A'!$AB$89)/1000</f>
        <v>31571.224</v>
      </c>
      <c r="G218" s="67">
        <f t="shared" si="6"/>
        <v>195925.096</v>
      </c>
      <c r="H218" s="66">
        <f>(+'[20]2008tab8&amp;9A'!$AB$103)/1000</f>
        <v>1934.348</v>
      </c>
      <c r="I218" s="66">
        <f>(+'[20]2008tab8&amp;9A'!$AB$105)/1000</f>
        <v>29418.641</v>
      </c>
      <c r="J218" s="66">
        <f>(+'[20]2008tab8&amp;9A'!$AB$107)/1000</f>
        <v>30605.736</v>
      </c>
      <c r="K218" s="66">
        <f>(+'[20]2008tab8&amp;9A'!$AB$111)/1000</f>
        <v>3376.552</v>
      </c>
      <c r="L218" s="66">
        <f>(+'[20]2008tab8&amp;9A'!$AB$115)/1000</f>
        <v>40657.979</v>
      </c>
      <c r="M218" s="68">
        <f t="shared" si="8"/>
        <v>491840.89999999997</v>
      </c>
      <c r="N218" s="36"/>
      <c r="O218" s="36"/>
    </row>
    <row r="219" spans="1:15" ht="12.75">
      <c r="A219" s="56">
        <v>39507</v>
      </c>
      <c r="B219" s="66">
        <f>(+'[20]2008tab8&amp;9A'!$AC$66)/1000</f>
        <v>3872.387</v>
      </c>
      <c r="C219" s="66">
        <f>(+'[20]2008tab8&amp;9A'!$AC$69)/1000</f>
        <v>71202.766</v>
      </c>
      <c r="D219" s="66">
        <f>(+'[20]2008tab8&amp;9A'!$AC$72)/1000</f>
        <v>114120.189</v>
      </c>
      <c r="E219" s="66">
        <f>(+'[20]2008tab8&amp;9A'!$AC$88)/1000</f>
        <v>166907.925</v>
      </c>
      <c r="F219" s="66">
        <f>(+'[20]2008tab8&amp;9A'!$AC$89)/1000</f>
        <v>28819.902</v>
      </c>
      <c r="G219" s="67">
        <f t="shared" si="6"/>
        <v>195727.827</v>
      </c>
      <c r="H219" s="66">
        <f>(+'[20]2008tab8&amp;9A'!$AC$103)/1000</f>
        <v>1723.501</v>
      </c>
      <c r="I219" s="66">
        <f>(+'[20]2008tab8&amp;9A'!$AC$105)/1000</f>
        <v>29233.654</v>
      </c>
      <c r="J219" s="66">
        <f>(+'[20]2008tab8&amp;9A'!$AC$107)/1000</f>
        <v>30168.231</v>
      </c>
      <c r="K219" s="66">
        <f>(+'[20]2008tab8&amp;9A'!$AC$111)/1000</f>
        <v>3097.547</v>
      </c>
      <c r="L219" s="66">
        <f>(+'[20]2008tab8&amp;9A'!$AC$115)/1000</f>
        <v>42596.12</v>
      </c>
      <c r="M219" s="68">
        <f t="shared" si="8"/>
        <v>491742.22199999995</v>
      </c>
      <c r="N219" s="36"/>
      <c r="O219" s="36"/>
    </row>
    <row r="220" spans="1:15" ht="12.75">
      <c r="A220" s="56">
        <v>39538</v>
      </c>
      <c r="B220" s="66">
        <f>(+'[20]2008tab8&amp;9A'!$AD$66)/1000</f>
        <v>7042.518</v>
      </c>
      <c r="C220" s="66">
        <f>(+'[20]2008tab8&amp;9A'!$AD$69)/1000</f>
        <v>75753.246</v>
      </c>
      <c r="D220" s="66">
        <f>(+'[20]2008tab8&amp;9A'!$AD$72)/1000</f>
        <v>112802.937</v>
      </c>
      <c r="E220" s="66">
        <f>(+'[20]2008tab8&amp;9A'!$AD$88)/1000</f>
        <v>167792.603</v>
      </c>
      <c r="F220" s="66">
        <f>(+'[20]2008tab8&amp;9A'!$AD$89)/1000</f>
        <v>27054.399</v>
      </c>
      <c r="G220" s="67">
        <f t="shared" si="6"/>
        <v>194847.002</v>
      </c>
      <c r="H220" s="66">
        <f>(+'[20]2008tab8&amp;9A'!$AD$103)/1000</f>
        <v>1852.64</v>
      </c>
      <c r="I220" s="66">
        <f>(+'[20]2008tab8&amp;9A'!$AD$105)/1000</f>
        <v>29242.51</v>
      </c>
      <c r="J220" s="66">
        <f>(+'[20]2008tab8&amp;9A'!$AD$107)/1000</f>
        <v>29257.591</v>
      </c>
      <c r="K220" s="66">
        <f>(+'[20]2008tab8&amp;9A'!$AD$111)/1000</f>
        <v>4005.508</v>
      </c>
      <c r="L220" s="66">
        <f>(+'[20]2008tab8&amp;9A'!$AD$115)/1000</f>
        <v>41226.632</v>
      </c>
      <c r="M220" s="68">
        <f t="shared" si="8"/>
        <v>496030.584</v>
      </c>
      <c r="N220" s="36"/>
      <c r="O220" s="36"/>
    </row>
    <row r="221" spans="1:15" ht="12.75">
      <c r="A221" s="56">
        <v>39568</v>
      </c>
      <c r="B221" s="66">
        <f>(+'[20]2008tab8&amp;9A'!$AE$66)/1000</f>
        <v>5114.221</v>
      </c>
      <c r="C221" s="66">
        <f>(+'[20]2008tab8&amp;9A'!$AE$69)/1000</f>
        <v>81946.051</v>
      </c>
      <c r="D221" s="66">
        <f>(+'[20]2008tab8&amp;9A'!$AE$72)/1000</f>
        <v>113315.531</v>
      </c>
      <c r="E221" s="66">
        <f>(+'[20]2008tab8&amp;9A'!$AE$88)/1000</f>
        <v>173338.995</v>
      </c>
      <c r="F221" s="66">
        <f>(+'[20]2008tab8&amp;9A'!$AE$89)/1000</f>
        <v>29732.798</v>
      </c>
      <c r="G221" s="67">
        <f t="shared" si="6"/>
        <v>203071.793</v>
      </c>
      <c r="H221" s="66">
        <f>(+'[20]2008tab8&amp;9A'!$AE$103)/1000</f>
        <v>1789.491</v>
      </c>
      <c r="I221" s="66">
        <f>(+'[20]2008tab8&amp;9A'!$AE$105)/1000</f>
        <v>29459.827</v>
      </c>
      <c r="J221" s="66">
        <f>(+'[20]2008tab8&amp;9A'!$AE$107)/1000</f>
        <v>29099.384</v>
      </c>
      <c r="K221" s="66">
        <f>(+'[20]2008tab8&amp;9A'!$AE$111)/1000</f>
        <v>3597.219</v>
      </c>
      <c r="L221" s="66">
        <f>(+'[20]2008tab8&amp;9A'!$AE$115)/1000</f>
        <v>41419.85</v>
      </c>
      <c r="M221" s="68">
        <f t="shared" si="8"/>
        <v>508813.36699999997</v>
      </c>
      <c r="N221" s="36"/>
      <c r="O221" s="36"/>
    </row>
    <row r="222" spans="1:15" ht="12.75">
      <c r="A222" s="56">
        <v>39599</v>
      </c>
      <c r="B222" s="66">
        <f>(+'[20]2008tab8&amp;9A'!$AF$66)/1000</f>
        <v>4072.888</v>
      </c>
      <c r="C222" s="66">
        <f>(+'[20]2008tab8&amp;9A'!$AF$69)/1000</f>
        <v>82123.948</v>
      </c>
      <c r="D222" s="66">
        <f>(+'[20]2008tab8&amp;9A'!$AF$72)/1000</f>
        <v>108184.408</v>
      </c>
      <c r="E222" s="66">
        <f>(+'[20]2008tab8&amp;9A'!$AF$88)/1000</f>
        <v>177170.553</v>
      </c>
      <c r="F222" s="66">
        <f>(+'[20]2008tab8&amp;9A'!$AF$89)/1000</f>
        <v>30248.042</v>
      </c>
      <c r="G222" s="67">
        <f t="shared" si="6"/>
        <v>207418.59500000003</v>
      </c>
      <c r="H222" s="66">
        <f>(+'[20]2008tab8&amp;9A'!$AF$103)/1000</f>
        <v>1660.047</v>
      </c>
      <c r="I222" s="66">
        <f>(+'[20]2008tab8&amp;9A'!$AF$105)/1000</f>
        <v>29657.389</v>
      </c>
      <c r="J222" s="66">
        <f>(+'[20]2008tab8&amp;9A'!$AF$107)/1000</f>
        <v>29214.454</v>
      </c>
      <c r="K222" s="66">
        <f>(+'[20]2008tab8&amp;9A'!$AF$111)/1000</f>
        <v>2555.58</v>
      </c>
      <c r="L222" s="66">
        <f>(+'[20]2008tab8&amp;9A'!$AF$115)/1000</f>
        <v>41472.163</v>
      </c>
      <c r="M222" s="68">
        <f t="shared" si="8"/>
        <v>506359.4720000001</v>
      </c>
      <c r="N222" s="36"/>
      <c r="O222" s="36"/>
    </row>
    <row r="223" spans="1:15" ht="12.75">
      <c r="A223" s="56">
        <v>39629</v>
      </c>
      <c r="B223" s="66">
        <f>(+'[20]2008tab8&amp;9A'!$AG$66)/1000</f>
        <v>3893.628</v>
      </c>
      <c r="C223" s="66">
        <f>(+'[20]2008tab8&amp;9A'!$AG$69)/1000</f>
        <v>76629.622</v>
      </c>
      <c r="D223" s="66">
        <f>(+'[20]2008tab8&amp;9A'!$AG$72)/1000</f>
        <v>110430.773</v>
      </c>
      <c r="E223" s="66">
        <f>(+'[20]2008tab8&amp;9A'!$AG$88)/1000</f>
        <v>187366.649</v>
      </c>
      <c r="F223" s="66">
        <f>(+'[20]2008tab8&amp;9A'!$AG$89)/1000</f>
        <v>28606.99</v>
      </c>
      <c r="G223" s="67">
        <f t="shared" si="6"/>
        <v>215973.639</v>
      </c>
      <c r="H223" s="66">
        <f>(+'[20]2008tab8&amp;9A'!$AG$103)/1000</f>
        <v>1616.732</v>
      </c>
      <c r="I223" s="66">
        <f>(+'[20]2008tab8&amp;9A'!$AG$105)/1000</f>
        <v>30654.734</v>
      </c>
      <c r="J223" s="66">
        <f>(+'[20]2008tab8&amp;9A'!$AG$107)/1000</f>
        <v>29994.245</v>
      </c>
      <c r="K223" s="66">
        <f>(+'[20]2008tab8&amp;9A'!$AG$111)/1000</f>
        <v>6013.204</v>
      </c>
      <c r="L223" s="66">
        <f>(+'[20]2008tab8&amp;9A'!$AG$115)/1000</f>
        <v>43998.374</v>
      </c>
      <c r="M223" s="68">
        <f t="shared" si="8"/>
        <v>519204.95100000006</v>
      </c>
      <c r="N223" s="36"/>
      <c r="O223" s="36"/>
    </row>
    <row r="224" spans="1:15" ht="12.75">
      <c r="A224" s="56">
        <v>39660</v>
      </c>
      <c r="B224" s="66">
        <f>(+'[20]2008tab8&amp;9A'!$AH$66)/1000</f>
        <v>4988.734</v>
      </c>
      <c r="C224" s="66">
        <f>(+'[20]2008tab8&amp;9A'!$AH$69)/1000</f>
        <v>78788.798</v>
      </c>
      <c r="D224" s="66">
        <f>(+'[20]2008tab8&amp;9A'!$AH$72)/1000</f>
        <v>121552.027</v>
      </c>
      <c r="E224" s="66">
        <f>(+'[20]2008tab8&amp;9A'!$AH$88)/1000</f>
        <v>195976.379</v>
      </c>
      <c r="F224" s="66">
        <f>(+'[20]2008tab8&amp;9A'!$AH$89)/1000</f>
        <v>27917.079</v>
      </c>
      <c r="G224" s="67">
        <f t="shared" si="6"/>
        <v>223893.45799999998</v>
      </c>
      <c r="H224" s="66">
        <f>(+'[20]2008tab8&amp;9A'!$AH$103)/1000</f>
        <v>1508.018</v>
      </c>
      <c r="I224" s="66">
        <f>(+'[20]2008tab8&amp;9A'!$AH$105)/1000</f>
        <v>30568.733</v>
      </c>
      <c r="J224" s="66">
        <f>(+'[20]2008tab8&amp;9A'!$AH$107)/1000</f>
        <v>29023.027</v>
      </c>
      <c r="K224" s="66">
        <f>(+'[20]2008tab8&amp;9A'!$AH$111)/1000</f>
        <v>4218.246</v>
      </c>
      <c r="L224" s="66">
        <f>(+'[20]2008tab8&amp;9A'!$AH$115)/1000</f>
        <v>42980.075</v>
      </c>
      <c r="M224" s="68">
        <f t="shared" si="8"/>
        <v>537521.1159999999</v>
      </c>
      <c r="N224" s="36"/>
      <c r="O224" s="36"/>
    </row>
    <row r="225" spans="1:17" ht="12.75">
      <c r="A225" s="56">
        <v>39691</v>
      </c>
      <c r="B225" s="66">
        <f>(+'[20]2008tab8&amp;9A'!$AI$66)/1000</f>
        <v>5121.493</v>
      </c>
      <c r="C225" s="66">
        <f>(+'[20]2008tab8&amp;9A'!$AI$69)/1000</f>
        <v>84891.423</v>
      </c>
      <c r="D225" s="66">
        <f>(+'[20]2008tab8&amp;9A'!$AI$72)/1000</f>
        <v>123176.325</v>
      </c>
      <c r="E225" s="66">
        <f>(+'[20]2008tab8&amp;9A'!$AI$88)/1000</f>
        <v>199684.813</v>
      </c>
      <c r="F225" s="66">
        <f>(+'[20]2008tab8&amp;9A'!$AI$89)/1000</f>
        <v>29382.194</v>
      </c>
      <c r="G225" s="67">
        <f t="shared" si="6"/>
        <v>229067.00699999998</v>
      </c>
      <c r="H225" s="66">
        <f>(+'[20]2008tab8&amp;9A'!$AI$103)/1000</f>
        <v>1535.26</v>
      </c>
      <c r="I225" s="66">
        <f>(+'[20]2008tab8&amp;9A'!$AI$105)/1000</f>
        <v>30282.813</v>
      </c>
      <c r="J225" s="66">
        <f>(+'[20]2008tab8&amp;9A'!$AI$107)/1000</f>
        <v>27468.761</v>
      </c>
      <c r="K225" s="66">
        <f>(+'[20]2008tab8&amp;9A'!$AI$111)/1000</f>
        <v>1897.076</v>
      </c>
      <c r="L225" s="66">
        <f>(+'[20]2008tab8&amp;9A'!$AI$115)/1000</f>
        <v>47133.877</v>
      </c>
      <c r="M225" s="68">
        <f t="shared" si="8"/>
        <v>550574.035</v>
      </c>
      <c r="N225" s="36"/>
      <c r="O225" s="36"/>
      <c r="Q225" s="36"/>
    </row>
    <row r="226" spans="1:17" ht="12.75">
      <c r="A226" s="56">
        <v>39721</v>
      </c>
      <c r="B226" s="66">
        <f>(+'[20]2008tab8&amp;9A'!$AJ$66)/1000</f>
        <v>5338.17</v>
      </c>
      <c r="C226" s="66">
        <f>(+'[20]2008tab8&amp;9A'!$AJ$69)/1000</f>
        <v>86077.592</v>
      </c>
      <c r="D226" s="66">
        <f>(+'[20]2008tab8&amp;9A'!$AJ$72)/1000</f>
        <v>100289.172</v>
      </c>
      <c r="E226" s="66">
        <f>(+'[20]2008tab8&amp;9A'!$AJ$88)/1000</f>
        <v>202280.21</v>
      </c>
      <c r="F226" s="66">
        <f>(+'[20]2008tab8&amp;9A'!$AJ$89)/1000</f>
        <v>30840.701</v>
      </c>
      <c r="G226" s="67">
        <f aca="true" t="shared" si="9" ref="G226:G289">SUM(E226:F226)</f>
        <v>233120.911</v>
      </c>
      <c r="H226" s="66">
        <f>(+'[20]2008tab8&amp;9A'!$AJ$103)/1000</f>
        <v>1537.446</v>
      </c>
      <c r="I226" s="66">
        <f>(+'[20]2008tab8&amp;9A'!$AJ$105)/1000</f>
        <v>30037.887</v>
      </c>
      <c r="J226" s="66">
        <f>(+'[20]2008tab8&amp;9A'!$AJ$107)/1000</f>
        <v>27291.986</v>
      </c>
      <c r="K226" s="66">
        <f>(+'[20]2008tab8&amp;9A'!$AJ$111)/1000</f>
        <v>4936.576</v>
      </c>
      <c r="L226" s="66">
        <f>(+'[20]2008tab8&amp;9A'!$AJ$115)/1000</f>
        <v>44419.414</v>
      </c>
      <c r="M226" s="68">
        <f t="shared" si="8"/>
        <v>533049.154</v>
      </c>
      <c r="N226" s="36"/>
      <c r="O226" s="36"/>
      <c r="Q226" s="36"/>
    </row>
    <row r="227" spans="1:17" ht="12.75">
      <c r="A227" s="56">
        <v>39752</v>
      </c>
      <c r="B227" s="66">
        <f>(+'[20]2008tab8&amp;9A'!$AK$66)/1000</f>
        <v>4362.485</v>
      </c>
      <c r="C227" s="66">
        <f>(+'[20]2008tab8&amp;9A'!$AK$69)/1000</f>
        <v>77697.839</v>
      </c>
      <c r="D227" s="66">
        <f>(+'[20]2008tab8&amp;9A'!$AK$72)/1000</f>
        <v>104261.96</v>
      </c>
      <c r="E227" s="66">
        <f>(+'[20]2008tab8&amp;9A'!$AK$88)/1000</f>
        <v>207917.228</v>
      </c>
      <c r="F227" s="66">
        <f>(+'[20]2008tab8&amp;9A'!$AK$89)/1000</f>
        <v>31493.579</v>
      </c>
      <c r="G227" s="67">
        <f t="shared" si="9"/>
        <v>239410.807</v>
      </c>
      <c r="H227" s="66">
        <f>(+'[20]2008tab8&amp;9A'!$AK$103)/1000</f>
        <v>1217.527</v>
      </c>
      <c r="I227" s="66">
        <f>(+'[20]2008tab8&amp;9A'!$AK$105)/1000</f>
        <v>28796.172</v>
      </c>
      <c r="J227" s="66">
        <f>(+'[20]2008tab8&amp;9A'!$AK$107)/1000</f>
        <v>27403.574</v>
      </c>
      <c r="K227" s="66">
        <f>(+'[20]2008tab8&amp;9A'!$AK$111)/1000</f>
        <v>2898.11</v>
      </c>
      <c r="L227" s="66">
        <f>(+'[20]2008tab8&amp;9A'!$AK$115)/1000</f>
        <v>47262.823</v>
      </c>
      <c r="M227" s="68">
        <f t="shared" si="8"/>
        <v>533311.297</v>
      </c>
      <c r="N227" s="36"/>
      <c r="O227" s="36"/>
      <c r="Q227" s="36"/>
    </row>
    <row r="228" spans="1:17" ht="12.75">
      <c r="A228" s="56">
        <v>39782</v>
      </c>
      <c r="B228" s="66">
        <f>(+'[20]2008tab8&amp;9A'!$AL$66)/1000</f>
        <v>5169.534</v>
      </c>
      <c r="C228" s="66">
        <f>(+'[20]2008tab8&amp;9A'!$AL$69)/1000</f>
        <v>80932.958</v>
      </c>
      <c r="D228" s="66">
        <f>(+'[20]2008tab8&amp;9A'!$AL$72)/1000</f>
        <v>102694.2</v>
      </c>
      <c r="E228" s="66">
        <f>(+'[20]2008tab8&amp;9A'!$AL$88)/1000</f>
        <v>211052.693</v>
      </c>
      <c r="F228" s="66">
        <f>(+'[20]2008tab8&amp;9A'!$AL$89)/1000</f>
        <v>30223.497</v>
      </c>
      <c r="G228" s="67">
        <f t="shared" si="9"/>
        <v>241276.19</v>
      </c>
      <c r="H228" s="66">
        <f>(+'[20]2008tab8&amp;9A'!$AL$103)/1000</f>
        <v>1032.548</v>
      </c>
      <c r="I228" s="66">
        <f>(+'[20]2008tab8&amp;9A'!$AL$105)/1000</f>
        <v>28186.302</v>
      </c>
      <c r="J228" s="66">
        <f>(+'[20]2008tab8&amp;9A'!$AL$107)/1000</f>
        <v>28788.925</v>
      </c>
      <c r="K228" s="66">
        <f>(+'[20]2008tab8&amp;9A'!$AL$111)/1000</f>
        <v>2832.726</v>
      </c>
      <c r="L228" s="66">
        <f>(+'[20]2008tab8&amp;9A'!$AL$115)/1000</f>
        <v>47112.234</v>
      </c>
      <c r="M228" s="68">
        <f t="shared" si="8"/>
        <v>538025.6170000001</v>
      </c>
      <c r="N228" s="36"/>
      <c r="O228" s="36"/>
      <c r="Q228" s="36"/>
    </row>
    <row r="229" spans="1:17" ht="12.75">
      <c r="A229" s="56">
        <v>39813</v>
      </c>
      <c r="B229" s="66">
        <f>(+'[20]2008tab8&amp;9A'!$AM$66)/1000</f>
        <v>7029.875</v>
      </c>
      <c r="C229" s="66">
        <f>(+'[20]2008tab8&amp;9A'!$AM$69)/1000</f>
        <v>81762.895</v>
      </c>
      <c r="D229" s="66">
        <f>(+'[20]2008tab8&amp;9A'!$AM$72)/1000</f>
        <v>104184.81</v>
      </c>
      <c r="E229" s="66">
        <f>(+'[20]2008tab8&amp;9A'!$AM$88)/1000</f>
        <v>215392.107</v>
      </c>
      <c r="F229" s="66">
        <f>(+'[20]2008tab8&amp;9A'!$AM$89)/1000</f>
        <v>30775.417</v>
      </c>
      <c r="G229" s="67">
        <f t="shared" si="9"/>
        <v>246167.52399999998</v>
      </c>
      <c r="H229" s="66">
        <f>(+'[20]2008tab8&amp;9A'!$AM$103)/1000</f>
        <v>751.348</v>
      </c>
      <c r="I229" s="66">
        <f>(+'[20]2008tab8&amp;9A'!$AM$105)/1000</f>
        <v>28196.626</v>
      </c>
      <c r="J229" s="66">
        <f>(+'[20]2008tab8&amp;9A'!$AM$107)/1000</f>
        <v>28743.231</v>
      </c>
      <c r="K229" s="66">
        <f>(+'[20]2008tab8&amp;9A'!$AM$111)/1000</f>
        <v>2425.169</v>
      </c>
      <c r="L229" s="66">
        <f>(+'[20]2008tab8&amp;9A'!$AM$115)/1000</f>
        <v>49080.074</v>
      </c>
      <c r="M229" s="68">
        <f t="shared" si="8"/>
        <v>548341.552</v>
      </c>
      <c r="N229" s="36"/>
      <c r="O229" s="36"/>
      <c r="Q229" s="36"/>
    </row>
    <row r="230" spans="1:17" ht="12.75">
      <c r="A230" s="56">
        <v>39844</v>
      </c>
      <c r="B230" s="66">
        <f>(+'[21]2009tab8&amp;9A'!$AB$66)/1000</f>
        <v>4460.026</v>
      </c>
      <c r="C230" s="66">
        <f>(+'[21]2009tab8&amp;9A'!$AB$69)/1000</f>
        <v>92875.551</v>
      </c>
      <c r="D230" s="66">
        <f>(+'[21]2009tab8&amp;9A'!$AB$72)/1000</f>
        <v>106623.494</v>
      </c>
      <c r="E230" s="66">
        <f>(+'[21]2009tab8&amp;9A'!$AB$88)/1000</f>
        <v>223238.086</v>
      </c>
      <c r="F230" s="66">
        <f>(+'[21]2009tab8&amp;9A'!$AB$89)/1000</f>
        <v>29177.499</v>
      </c>
      <c r="G230" s="67">
        <f t="shared" si="9"/>
        <v>252415.58500000002</v>
      </c>
      <c r="H230" s="66">
        <f>(+'[21]2009tab8&amp;9A'!$AB$103)/1000</f>
        <v>805.845</v>
      </c>
      <c r="I230" s="66">
        <f>(+'[21]2009tab8&amp;9A'!$AB$105)/1000</f>
        <v>28138.803</v>
      </c>
      <c r="J230" s="66">
        <f>(+'[21]2009tab8&amp;9A'!$AB$107)/1000</f>
        <v>29455.526</v>
      </c>
      <c r="K230" s="66">
        <f>(+'[21]2009tab8&amp;9A'!$AB$111)/1000</f>
        <v>4247.72</v>
      </c>
      <c r="L230" s="66">
        <f>(+'[21]2009tab8&amp;9A'!$AB$115)/1000</f>
        <v>47836.078</v>
      </c>
      <c r="M230" s="68">
        <f t="shared" si="8"/>
        <v>566858.628</v>
      </c>
      <c r="N230" s="36"/>
      <c r="O230" s="36"/>
      <c r="Q230" s="36"/>
    </row>
    <row r="231" spans="1:17" ht="12.75">
      <c r="A231" s="56">
        <v>39872</v>
      </c>
      <c r="B231" s="66">
        <f>(+'[21]2009tab8&amp;9A'!$AC$66)/1000</f>
        <v>4384.647</v>
      </c>
      <c r="C231" s="66">
        <f>(+'[21]2009tab8&amp;9A'!$AC$69)/1000</f>
        <v>89938.887</v>
      </c>
      <c r="D231" s="66">
        <f>(+'[21]2009tab8&amp;9A'!$AC$72)/1000</f>
        <v>114493.88</v>
      </c>
      <c r="E231" s="66">
        <f>(+'[21]2009tab8&amp;9A'!$AC$88)/1000</f>
        <v>225446.908</v>
      </c>
      <c r="F231" s="66">
        <f>(+'[21]2009tab8&amp;9A'!$AC$89)/1000</f>
        <v>33140.052</v>
      </c>
      <c r="G231" s="67">
        <f t="shared" si="9"/>
        <v>258586.96</v>
      </c>
      <c r="H231" s="66">
        <f>(+'[21]2009tab8&amp;9A'!$AC$103)/1000</f>
        <v>717.856</v>
      </c>
      <c r="I231" s="66">
        <f>(+'[21]2009tab8&amp;9A'!$AC$105)/1000</f>
        <v>27837.821</v>
      </c>
      <c r="J231" s="66">
        <f>(+'[21]2009tab8&amp;9A'!$AC$107)/1000</f>
        <v>27001.074</v>
      </c>
      <c r="K231" s="66">
        <f>(+'[21]2009tab8&amp;9A'!$AC$111)/1000</f>
        <v>4609.543</v>
      </c>
      <c r="L231" s="66">
        <f>(+'[21]2009tab8&amp;9A'!$AC$115)/1000</f>
        <v>46635.729</v>
      </c>
      <c r="M231" s="68">
        <f t="shared" si="8"/>
        <v>574206.397</v>
      </c>
      <c r="N231" s="36"/>
      <c r="O231" s="36"/>
      <c r="Q231" s="36"/>
    </row>
    <row r="232" spans="1:17" ht="12.75">
      <c r="A232" s="56">
        <v>39903</v>
      </c>
      <c r="B232" s="66">
        <f>(+'[21]2009tab8&amp;9A'!$AD$66)/1000</f>
        <v>5280.945</v>
      </c>
      <c r="C232" s="66">
        <f>(+'[21]2009tab8&amp;9A'!$AD$69)/1000</f>
        <v>92513.225</v>
      </c>
      <c r="D232" s="66">
        <f>(+'[21]2009tab8&amp;9A'!$AD$72)/1000</f>
        <v>108218.183</v>
      </c>
      <c r="E232" s="66">
        <f>(+'[21]2009tab8&amp;9A'!$AD$88)/1000</f>
        <v>224852.515</v>
      </c>
      <c r="F232" s="66">
        <f>(+'[21]2009tab8&amp;9A'!$AD$89)/1000</f>
        <v>34294.154</v>
      </c>
      <c r="G232" s="67">
        <f t="shared" si="9"/>
        <v>259146.66900000002</v>
      </c>
      <c r="H232" s="66">
        <f>(+'[21]2009tab8&amp;9A'!$AD$103)/1000</f>
        <v>473.849</v>
      </c>
      <c r="I232" s="66">
        <f>(+'[21]2009tab8&amp;9A'!$AD$105)/1000</f>
        <v>27850.236</v>
      </c>
      <c r="J232" s="66">
        <f>(+'[21]2009tab8&amp;9A'!$AD$107)/1000</f>
        <v>27247.855</v>
      </c>
      <c r="K232" s="66">
        <f>(+'[21]2009tab8&amp;9A'!$AD$111)/1000</f>
        <v>5863.452</v>
      </c>
      <c r="L232" s="66">
        <f>(+'[21]2009tab8&amp;9A'!$AD$115)/1000</f>
        <v>46125.884</v>
      </c>
      <c r="M232" s="68">
        <f t="shared" si="8"/>
        <v>572720.298</v>
      </c>
      <c r="N232" s="36"/>
      <c r="O232" s="36"/>
      <c r="Q232" s="36"/>
    </row>
    <row r="233" spans="1:17" ht="12.75">
      <c r="A233" s="56">
        <v>39933</v>
      </c>
      <c r="B233" s="66">
        <f>(+'[21]2009tab8&amp;9A'!$AE$66)/1000</f>
        <v>5059.172</v>
      </c>
      <c r="C233" s="66">
        <f>(+'[21]2009tab8&amp;9A'!$AE$69)/1000</f>
        <v>97961.221</v>
      </c>
      <c r="D233" s="66">
        <f>(+'[21]2009tab8&amp;9A'!$AE$72)/1000</f>
        <v>111962.817</v>
      </c>
      <c r="E233" s="66">
        <f>(+'[21]2009tab8&amp;9A'!$AE$88)/1000</f>
        <v>224814.826</v>
      </c>
      <c r="F233" s="66">
        <f>(+'[21]2009tab8&amp;9A'!$AE$89)/1000</f>
        <v>33260.865</v>
      </c>
      <c r="G233" s="67">
        <f t="shared" si="9"/>
        <v>258075.691</v>
      </c>
      <c r="H233" s="66">
        <f>(+'[21]2009tab8&amp;9A'!$AE$103)/1000</f>
        <v>429.071</v>
      </c>
      <c r="I233" s="66">
        <f>(+'[21]2009tab8&amp;9A'!$AE$105)/1000</f>
        <v>27284.01</v>
      </c>
      <c r="J233" s="66">
        <f>(+'[21]2009tab8&amp;9A'!$AE$107)/1000</f>
        <v>29085.828</v>
      </c>
      <c r="K233" s="66">
        <f>(+'[21]2009tab8&amp;9A'!$AE$111)/1000</f>
        <v>1812.053</v>
      </c>
      <c r="L233" s="66">
        <f>(+'[21]2009tab8&amp;9A'!$AE$115)/1000</f>
        <v>46417.411</v>
      </c>
      <c r="M233" s="68">
        <f t="shared" si="8"/>
        <v>578087.274</v>
      </c>
      <c r="N233" s="36"/>
      <c r="O233" s="36"/>
      <c r="Q233" s="36"/>
    </row>
    <row r="234" spans="1:17" ht="12.75">
      <c r="A234" s="56">
        <v>39964</v>
      </c>
      <c r="B234" s="66">
        <f>(+'[21]2009tab8&amp;9A'!$AF$66)/1000</f>
        <v>4424.673</v>
      </c>
      <c r="C234" s="66">
        <f>(+'[21]2009tab8&amp;9A'!$AF$69)/1000</f>
        <v>97094.073</v>
      </c>
      <c r="D234" s="66">
        <f>(+'[21]2009tab8&amp;9A'!$AF$72)/1000</f>
        <v>117027.492</v>
      </c>
      <c r="E234" s="66">
        <f>(+'[21]2009tab8&amp;9A'!$AF$88)/1000</f>
        <v>223877.374</v>
      </c>
      <c r="F234" s="66">
        <f>(+'[21]2009tab8&amp;9A'!$AF$89)/1000</f>
        <v>33028.597</v>
      </c>
      <c r="G234" s="67">
        <f t="shared" si="9"/>
        <v>256905.97100000002</v>
      </c>
      <c r="H234" s="66">
        <f>(+'[21]2009tab8&amp;9A'!$AF$103)/1000</f>
        <v>336.037</v>
      </c>
      <c r="I234" s="66">
        <f>(+'[21]2009tab8&amp;9A'!$AF$105)/1000</f>
        <v>27955.658</v>
      </c>
      <c r="J234" s="66">
        <f>(+'[21]2009tab8&amp;9A'!$AF$107)/1000</f>
        <v>28668.451</v>
      </c>
      <c r="K234" s="66">
        <f>(+'[21]2009tab8&amp;9A'!$AF$111)/1000</f>
        <v>2517.572</v>
      </c>
      <c r="L234" s="66">
        <f>(+'[21]2009tab8&amp;9A'!$AF$115)/1000</f>
        <v>43821.342</v>
      </c>
      <c r="M234" s="68">
        <f t="shared" si="8"/>
        <v>578751.269</v>
      </c>
      <c r="N234" s="36"/>
      <c r="O234" s="36"/>
      <c r="Q234" s="36"/>
    </row>
    <row r="235" spans="1:17" ht="12.75">
      <c r="A235" s="56">
        <v>39994</v>
      </c>
      <c r="B235" s="66">
        <f>(+'[21]2009tab8&amp;9A'!$AG$66)/1000</f>
        <v>5074.193</v>
      </c>
      <c r="C235" s="66">
        <f>(+'[21]2009tab8&amp;9A'!$AG$69)/1000</f>
        <v>92378.644</v>
      </c>
      <c r="D235" s="66">
        <f>(+'[21]2009tab8&amp;9A'!$AG$72)/1000</f>
        <v>112237.959</v>
      </c>
      <c r="E235" s="66">
        <f>(+'[21]2009tab8&amp;9A'!$AG$88)/1000</f>
        <v>224361.45</v>
      </c>
      <c r="F235" s="66">
        <f>(+'[21]2009tab8&amp;9A'!$AG$89)/1000</f>
        <v>34979.118</v>
      </c>
      <c r="G235" s="67">
        <f t="shared" si="9"/>
        <v>259340.56800000003</v>
      </c>
      <c r="H235" s="66">
        <f>(+'[21]2009tab8&amp;9A'!$AG$103)/1000</f>
        <v>429.433</v>
      </c>
      <c r="I235" s="66">
        <f>(+'[21]2009tab8&amp;9A'!$AG$105)/1000</f>
        <v>27685.425</v>
      </c>
      <c r="J235" s="66">
        <f>(+'[21]2009tab8&amp;9A'!$AG$107)/1000</f>
        <v>29306.661</v>
      </c>
      <c r="K235" s="66">
        <f>(+'[21]2009tab8&amp;9A'!$AG$111)/1000</f>
        <v>3466.246</v>
      </c>
      <c r="L235" s="66">
        <f>(+'[21]2009tab8&amp;9A'!$AG$115)/1000</f>
        <v>43702.762</v>
      </c>
      <c r="M235" s="68">
        <f t="shared" si="8"/>
        <v>573621.8910000001</v>
      </c>
      <c r="N235" s="36"/>
      <c r="O235" s="36"/>
      <c r="Q235" s="36"/>
    </row>
    <row r="236" spans="1:37" ht="12.75">
      <c r="A236" s="56">
        <v>40025</v>
      </c>
      <c r="B236" s="66">
        <f>(+'[21]2009tab8&amp;9A'!$AH$66)/1000</f>
        <v>4860.431</v>
      </c>
      <c r="C236" s="66">
        <f>(+'[21]2009tab8&amp;9A'!$AH$69)/1000</f>
        <v>84962.425</v>
      </c>
      <c r="D236" s="66">
        <f>(+'[21]2009tab8&amp;9A'!$AH$72)/1000</f>
        <v>113814.16</v>
      </c>
      <c r="E236" s="66">
        <f>(+'[21]2009tab8&amp;9A'!$AH$88)/1000</f>
        <v>223846.666</v>
      </c>
      <c r="F236" s="66">
        <f>(+'[21]2009tab8&amp;9A'!$AH$89)/1000</f>
        <v>34466.263</v>
      </c>
      <c r="G236" s="67">
        <f t="shared" si="9"/>
        <v>258312.929</v>
      </c>
      <c r="H236" s="66">
        <f>(+'[21]2009tab8&amp;9A'!$AH$103)/1000</f>
        <v>398.435</v>
      </c>
      <c r="I236" s="66">
        <f>(+'[21]2009tab8&amp;9A'!$AH$105)/1000</f>
        <v>27708.685</v>
      </c>
      <c r="J236" s="66">
        <f>(+'[21]2009tab8&amp;9A'!$AH$107)/1000</f>
        <v>36982.318</v>
      </c>
      <c r="K236" s="66">
        <f>(+'[21]2009tab8&amp;9A'!$AH$111)/1000</f>
        <v>2780.227</v>
      </c>
      <c r="L236" s="66">
        <f>(+'[21]2009tab8&amp;9A'!$AH$115)/1000</f>
        <v>41587.204</v>
      </c>
      <c r="M236" s="68">
        <f t="shared" si="8"/>
        <v>571406.814</v>
      </c>
      <c r="N236" s="36"/>
      <c r="O236" s="36"/>
      <c r="Q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</row>
    <row r="237" spans="1:37" ht="12.75">
      <c r="A237" s="56">
        <v>40056</v>
      </c>
      <c r="B237" s="66">
        <f>(+'[21]2009tab8&amp;9A'!$AI$66)/1000</f>
        <v>4774.033</v>
      </c>
      <c r="C237" s="66">
        <f>(+'[21]2009tab8&amp;9A'!$AI$69)/1000</f>
        <v>89315.264</v>
      </c>
      <c r="D237" s="66">
        <f>(+'[21]2009tab8&amp;9A'!$AI$72)/1000</f>
        <v>107776.304</v>
      </c>
      <c r="E237" s="66">
        <f>(+'[21]2009tab8&amp;9A'!$AI$88)/1000</f>
        <v>224052.526</v>
      </c>
      <c r="F237" s="66">
        <f>(+'[21]2009tab8&amp;9A'!$AI$89)/1000</f>
        <v>35649.453</v>
      </c>
      <c r="G237" s="67">
        <f t="shared" si="9"/>
        <v>259701.97900000002</v>
      </c>
      <c r="H237" s="66">
        <f>(+'[21]2009tab8&amp;9A'!$AI$103)/1000</f>
        <v>451.973</v>
      </c>
      <c r="I237" s="66">
        <f>(+'[21]2009tab8&amp;9A'!$AI$105)/1000</f>
        <v>27664.446</v>
      </c>
      <c r="J237" s="66">
        <f>(+'[21]2009tab8&amp;9A'!$AI$107)/1000</f>
        <v>38515.266</v>
      </c>
      <c r="K237" s="66">
        <f>(+'[21]2009tab8&amp;9A'!$AI$111)/1000</f>
        <v>2574.824</v>
      </c>
      <c r="L237" s="66">
        <f>(+'[21]2009tab8&amp;9A'!$AI$115)/1000</f>
        <v>42146.934</v>
      </c>
      <c r="M237" s="68">
        <f t="shared" si="8"/>
        <v>572921.023</v>
      </c>
      <c r="N237" s="36"/>
      <c r="O237" s="36"/>
      <c r="Q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</row>
    <row r="238" spans="1:26" ht="12.75">
      <c r="A238" s="56">
        <v>40086</v>
      </c>
      <c r="B238" s="66">
        <f>(+'[21]2009tab8&amp;9A'!$AJ$66)/1000</f>
        <v>5994.6</v>
      </c>
      <c r="C238" s="66">
        <f>(+'[21]2009tab8&amp;9A'!$AJ$69)/1000</f>
        <v>88994.983</v>
      </c>
      <c r="D238" s="66">
        <f>(+'[21]2009tab8&amp;9A'!$AJ$72)/1000</f>
        <v>104174.293</v>
      </c>
      <c r="E238" s="66">
        <f>(+'[21]2009tab8&amp;9A'!$AJ$88)/1000</f>
        <v>222893.509</v>
      </c>
      <c r="F238" s="66">
        <f>(+'[21]2009tab8&amp;9A'!$AJ$89)/1000</f>
        <v>34333.892</v>
      </c>
      <c r="G238" s="67">
        <f t="shared" si="9"/>
        <v>257227.40099999998</v>
      </c>
      <c r="H238" s="66">
        <f>(+'[21]2009tab8&amp;9A'!$AJ$103)/1000</f>
        <v>477.315</v>
      </c>
      <c r="I238" s="66">
        <f>(+'[21]2009tab8&amp;9A'!$AJ$105)/1000</f>
        <v>27184.165</v>
      </c>
      <c r="J238" s="66">
        <f>(+'[21]2009tab8&amp;9A'!$AJ$107)/1000</f>
        <v>40109.219</v>
      </c>
      <c r="K238" s="66">
        <f>(+'[21]2009tab8&amp;9A'!$AJ$111)/1000</f>
        <v>5347.447</v>
      </c>
      <c r="L238" s="66">
        <f>(+'[21]2009tab8&amp;9A'!$AJ$115)/1000</f>
        <v>42359.982</v>
      </c>
      <c r="M238" s="68">
        <f aca="true" t="shared" si="10" ref="M238:M269">(+B238+C238+D238+G238+H238+I238+J238+K238+L238)</f>
        <v>571869.4049999999</v>
      </c>
      <c r="N238" s="36"/>
      <c r="O238" s="36"/>
      <c r="Q238" s="36"/>
      <c r="Z238" s="36"/>
    </row>
    <row r="239" spans="1:15" ht="12.75">
      <c r="A239" s="56">
        <v>40117</v>
      </c>
      <c r="B239" s="66">
        <f>(+'[21]2009tab8&amp;9A'!$AK$66)/1000</f>
        <v>4577.816</v>
      </c>
      <c r="C239" s="66">
        <f>(+'[21]2009tab8&amp;9A'!$AK$69)/1000</f>
        <v>83525.582</v>
      </c>
      <c r="D239" s="66">
        <f>(+'[21]2009tab8&amp;9A'!$AK$72)/1000</f>
        <v>107530.94</v>
      </c>
      <c r="E239" s="66">
        <f>(+'[21]2009tab8&amp;9A'!$AK$88)/1000</f>
        <v>222799.868</v>
      </c>
      <c r="F239" s="66">
        <f>(+'[21]2009tab8&amp;9A'!$AK$89)/1000</f>
        <v>32689.255</v>
      </c>
      <c r="G239" s="67">
        <f t="shared" si="9"/>
        <v>255489.123</v>
      </c>
      <c r="H239" s="66">
        <f>(+'[21]2009tab8&amp;9A'!$AK$103)/1000</f>
        <v>567.491</v>
      </c>
      <c r="I239" s="66">
        <f>(+'[21]2009tab8&amp;9A'!$AK$105)/1000</f>
        <v>27167.798</v>
      </c>
      <c r="J239" s="66">
        <f>(+'[21]2009tab8&amp;9A'!$AK$107)/1000</f>
        <v>39472.032</v>
      </c>
      <c r="K239" s="66">
        <f>(+'[21]2009tab8&amp;9A'!$AK$111)/1000</f>
        <v>2970.352</v>
      </c>
      <c r="L239" s="66">
        <f>(+'[21]2009tab8&amp;9A'!$AK$115)/1000</f>
        <v>45081.365</v>
      </c>
      <c r="M239" s="68">
        <f t="shared" si="10"/>
        <v>566382.4990000001</v>
      </c>
      <c r="N239" s="36"/>
      <c r="O239" s="36"/>
    </row>
    <row r="240" spans="1:15" ht="12.75">
      <c r="A240" s="56">
        <v>40147</v>
      </c>
      <c r="B240" s="66">
        <f>(+'[21]2009tab8&amp;9A'!$AL$66)/1000</f>
        <v>4535.05</v>
      </c>
      <c r="C240" s="66">
        <f>(+'[21]2009tab8&amp;9A'!$AL$69)/1000</f>
        <v>86944.895</v>
      </c>
      <c r="D240" s="66">
        <f>(+'[21]2009tab8&amp;9A'!$AL$72)/1000</f>
        <v>112316.413</v>
      </c>
      <c r="E240" s="66">
        <f>(+'[21]2009tab8&amp;9A'!$AL$88)/1000</f>
        <v>219377.868</v>
      </c>
      <c r="F240" s="66">
        <f>(+'[21]2009tab8&amp;9A'!$AL$89)/1000</f>
        <v>34305.233</v>
      </c>
      <c r="G240" s="67">
        <f t="shared" si="9"/>
        <v>253683.101</v>
      </c>
      <c r="H240" s="66">
        <f>(+'[21]2009tab8&amp;9A'!$AL$103)/1000</f>
        <v>532.801</v>
      </c>
      <c r="I240" s="66">
        <f>(+'[21]2009tab8&amp;9A'!$AL$105)/1000</f>
        <v>29747.805</v>
      </c>
      <c r="J240" s="66">
        <f>(+'[21]2009tab8&amp;9A'!$AL$107)/1000</f>
        <v>36490.516</v>
      </c>
      <c r="K240" s="66">
        <f>(+'[21]2009tab8&amp;9A'!$AL$111)/1000</f>
        <v>3186.495</v>
      </c>
      <c r="L240" s="66">
        <f>(+'[21]2009tab8&amp;9A'!$AL$115)/1000</f>
        <v>43528.354</v>
      </c>
      <c r="M240" s="68">
        <f t="shared" si="10"/>
        <v>570965.43</v>
      </c>
      <c r="N240" s="36"/>
      <c r="O240" s="36"/>
    </row>
    <row r="241" spans="1:15" ht="12.75">
      <c r="A241" s="56">
        <v>40178</v>
      </c>
      <c r="B241" s="66">
        <f>(+'[21]2009tab8&amp;9A'!$AM$66)/1000</f>
        <v>7241.352</v>
      </c>
      <c r="C241" s="66">
        <f>(+'[21]2009tab8&amp;9A'!$AM$69)/1000</f>
        <v>84640.035</v>
      </c>
      <c r="D241" s="66">
        <f>(+'[21]2009tab8&amp;9A'!$AM$72)/1000</f>
        <v>114421.388</v>
      </c>
      <c r="E241" s="66">
        <f>(+'[21]2009tab8&amp;9A'!$AM$88)/1000</f>
        <v>222491.622</v>
      </c>
      <c r="F241" s="66">
        <f>(+'[21]2009tab8&amp;9A'!$AM$89)/1000</f>
        <v>33898.24</v>
      </c>
      <c r="G241" s="67">
        <f t="shared" si="9"/>
        <v>256389.862</v>
      </c>
      <c r="H241" s="66">
        <f>(+'[21]2009tab8&amp;9A'!$AM$103)/1000</f>
        <v>578.821</v>
      </c>
      <c r="I241" s="66">
        <f>(+'[21]2009tab8&amp;9A'!$AM$105)/1000</f>
        <v>24377.108</v>
      </c>
      <c r="J241" s="66">
        <f>(+'[21]2009tab8&amp;9A'!$AM$107)/1000</f>
        <v>38728.697</v>
      </c>
      <c r="K241" s="66">
        <f>(+'[21]2009tab8&amp;9A'!$AM$111)/1000</f>
        <v>2660.271</v>
      </c>
      <c r="L241" s="66">
        <f>(+'[21]2009tab8&amp;9A'!$AM$115)/1000</f>
        <v>43110.453</v>
      </c>
      <c r="M241" s="68">
        <f t="shared" si="10"/>
        <v>572147.987</v>
      </c>
      <c r="N241" s="36"/>
      <c r="O241" s="36"/>
    </row>
    <row r="242" spans="1:15" ht="12.75">
      <c r="A242" s="56">
        <v>40209</v>
      </c>
      <c r="B242" s="66">
        <f>(+'[22]2010tab8&amp;9A'!$B$66)/1000</f>
        <v>5319.141</v>
      </c>
      <c r="C242" s="66">
        <f>(+'[22]2010tab8&amp;9A'!$B$69)/1000</f>
        <v>87862.112</v>
      </c>
      <c r="D242" s="66">
        <f>(+'[22]2010tab8&amp;9A'!$B$72)/1000</f>
        <v>119513.365</v>
      </c>
      <c r="E242" s="66">
        <f>(+'[22]2010tab8&amp;9A'!$B$88)/1000</f>
        <v>216262.684</v>
      </c>
      <c r="F242" s="66">
        <f>(+'[22]2010tab8&amp;9A'!$B$89)/1000</f>
        <v>36109.846</v>
      </c>
      <c r="G242" s="67">
        <f t="shared" si="9"/>
        <v>252372.53</v>
      </c>
      <c r="H242" s="66">
        <f>(+'[22]2010tab8&amp;9A'!$B$103)/1000</f>
        <v>639.891</v>
      </c>
      <c r="I242" s="66">
        <f>(+'[22]2010tab8&amp;9A'!$B$105)/1000</f>
        <v>24626.209</v>
      </c>
      <c r="J242" s="66">
        <f>(+'[22]2010tab8&amp;9A'!$B$107)/1000</f>
        <v>43063.125</v>
      </c>
      <c r="K242" s="66">
        <f>(+'[22]2010tab8&amp;9A'!$B$111)/1000</f>
        <v>2695.757</v>
      </c>
      <c r="L242" s="66">
        <f>(+'[22]2010tab8&amp;9A'!$B$115)/1000</f>
        <v>42594.455</v>
      </c>
      <c r="M242" s="68">
        <f t="shared" si="10"/>
        <v>578686.585</v>
      </c>
      <c r="N242" s="36"/>
      <c r="O242" s="36"/>
    </row>
    <row r="243" spans="1:15" ht="12.75">
      <c r="A243" s="56">
        <v>40237</v>
      </c>
      <c r="B243" s="66">
        <f>(+'[22]2010tab8&amp;9A'!$C$66)/1000</f>
        <v>4996.635</v>
      </c>
      <c r="C243" s="66">
        <f>(+'[22]2010tab8&amp;9A'!$C$69)/1000</f>
        <v>88622.909</v>
      </c>
      <c r="D243" s="66">
        <f>(+'[22]2010tab8&amp;9A'!$C$72)/1000</f>
        <v>128134.753</v>
      </c>
      <c r="E243" s="66">
        <f>(+'[22]2010tab8&amp;9A'!$C$88)/1000</f>
        <v>216590.804</v>
      </c>
      <c r="F243" s="66">
        <f>(+'[22]2010tab8&amp;9A'!$C$89)/1000</f>
        <v>36977.313</v>
      </c>
      <c r="G243" s="67">
        <f t="shared" si="9"/>
        <v>253568.117</v>
      </c>
      <c r="H243" s="66">
        <f>(+'[22]2010tab8&amp;9A'!$C$103)/1000</f>
        <v>595.917</v>
      </c>
      <c r="I243" s="66">
        <f>(+'[22]2010tab8&amp;9A'!$C$105)/1000</f>
        <v>0</v>
      </c>
      <c r="J243" s="66">
        <f>(+'[22]2010tab8&amp;9A'!$C$107)/1000</f>
        <v>71396.739</v>
      </c>
      <c r="K243" s="66">
        <f>(+'[22]2010tab8&amp;9A'!$C$111)/1000</f>
        <v>2796.169</v>
      </c>
      <c r="L243" s="66">
        <f>(+'[22]2010tab8&amp;9A'!$C$115)/1000</f>
        <v>40414.269</v>
      </c>
      <c r="M243" s="68">
        <f t="shared" si="10"/>
        <v>590525.508</v>
      </c>
      <c r="N243" s="36"/>
      <c r="O243" s="36"/>
    </row>
    <row r="244" spans="1:15" ht="12.75">
      <c r="A244" s="56">
        <v>40268</v>
      </c>
      <c r="B244" s="66">
        <f>(+'[22]2010tab8&amp;9A'!$D$66)/1000</f>
        <v>6447.525</v>
      </c>
      <c r="C244" s="66">
        <f>(+'[22]2010tab8&amp;9A'!$D$69)/1000</f>
        <v>90568.274</v>
      </c>
      <c r="D244" s="66">
        <f>(+'[22]2010tab8&amp;9A'!$D$72)/1000</f>
        <v>129679.584</v>
      </c>
      <c r="E244" s="66">
        <f>(+'[22]2010tab8&amp;9A'!$D$88)/1000</f>
        <v>219459.411</v>
      </c>
      <c r="F244" s="66">
        <f>(+'[22]2010tab8&amp;9A'!$D$89)/1000</f>
        <v>37534.258</v>
      </c>
      <c r="G244" s="67">
        <f t="shared" si="9"/>
        <v>256993.669</v>
      </c>
      <c r="H244" s="66">
        <f>(+'[22]2010tab8&amp;9A'!$D$103)/1000</f>
        <v>482.428</v>
      </c>
      <c r="I244" s="66">
        <f>(+'[22]2010tab8&amp;9A'!$D$105)/1000</f>
        <v>0</v>
      </c>
      <c r="J244" s="66">
        <f>(+'[22]2010tab8&amp;9A'!$D$107)/1000</f>
        <v>61545.84</v>
      </c>
      <c r="K244" s="66">
        <f>(+'[22]2010tab8&amp;9A'!$D$111)/1000</f>
        <v>4671.218</v>
      </c>
      <c r="L244" s="66">
        <f>(+'[22]2010tab8&amp;9A'!$D$115)/1000</f>
        <v>41377.987</v>
      </c>
      <c r="M244" s="68">
        <f t="shared" si="10"/>
        <v>591766.525</v>
      </c>
      <c r="N244" s="36"/>
      <c r="O244" s="36"/>
    </row>
    <row r="245" spans="1:15" ht="12.75">
      <c r="A245" s="56">
        <v>40298</v>
      </c>
      <c r="B245" s="66">
        <f>(+'[22]2010tab8&amp;9A'!$F$66)/1000</f>
        <v>6243.183</v>
      </c>
      <c r="C245" s="66">
        <f>(+'[22]2010tab8&amp;9A'!$F$69)/1000</f>
        <v>93243.459</v>
      </c>
      <c r="D245" s="66">
        <f>(+'[22]2010tab8&amp;9A'!$F$72)/1000</f>
        <v>128487.536</v>
      </c>
      <c r="E245" s="66">
        <f>(+'[22]2010tab8&amp;9A'!$F$88)/1000</f>
        <v>220934.769</v>
      </c>
      <c r="F245" s="66">
        <f>(+'[22]2010tab8&amp;9A'!$F$89)/1000</f>
        <v>33653.949</v>
      </c>
      <c r="G245" s="67">
        <f t="shared" si="9"/>
        <v>254588.718</v>
      </c>
      <c r="H245" s="66">
        <f>(+'[22]2010tab8&amp;9A'!$F$103)/1000</f>
        <v>294.415</v>
      </c>
      <c r="I245" s="66">
        <f>(+'[22]2010tab8&amp;9A'!$F$105)/1000</f>
        <v>0</v>
      </c>
      <c r="J245" s="66">
        <f>(+'[22]2010tab8&amp;9A'!$F$107)/1000</f>
        <v>60573.206</v>
      </c>
      <c r="K245" s="66">
        <f>(+'[22]2010tab8&amp;9A'!$F$111)/1000</f>
        <v>7232.049</v>
      </c>
      <c r="L245" s="66">
        <f>(+'[22]2010tab8&amp;9A'!$F$115)/1000</f>
        <v>38444.366</v>
      </c>
      <c r="M245" s="68">
        <f t="shared" si="10"/>
        <v>589106.932</v>
      </c>
      <c r="N245" s="36"/>
      <c r="O245" s="36"/>
    </row>
    <row r="246" spans="1:15" ht="12.75">
      <c r="A246" s="56">
        <v>40329</v>
      </c>
      <c r="B246" s="66">
        <f>(+'[22]2010tab8&amp;9A'!$F$66)/1000</f>
        <v>6243.183</v>
      </c>
      <c r="C246" s="66">
        <f>(+'[22]2010tab8&amp;9A'!$F$69)/1000</f>
        <v>93243.459</v>
      </c>
      <c r="D246" s="66">
        <f>(+'[22]2010tab8&amp;9A'!$F$72)/1000</f>
        <v>128487.536</v>
      </c>
      <c r="E246" s="66">
        <f>(+'[22]2010tab8&amp;9A'!$F$88)/1000</f>
        <v>220934.769</v>
      </c>
      <c r="F246" s="66">
        <f>(+'[22]2010tab8&amp;9A'!$F$89)/1000</f>
        <v>33653.949</v>
      </c>
      <c r="G246" s="67">
        <f t="shared" si="9"/>
        <v>254588.718</v>
      </c>
      <c r="H246" s="66">
        <f>(+'[22]2010tab8&amp;9A'!$F$103)/1000</f>
        <v>294.415</v>
      </c>
      <c r="I246" s="66">
        <f>(+'[22]2010tab8&amp;9A'!$F$105)/1000</f>
        <v>0</v>
      </c>
      <c r="J246" s="66">
        <f>(+'[22]2010tab8&amp;9A'!$F$107)/1000</f>
        <v>60573.206</v>
      </c>
      <c r="K246" s="66">
        <f>(+'[22]2010tab8&amp;9A'!$F$111)/1000</f>
        <v>7232.049</v>
      </c>
      <c r="L246" s="66">
        <f>(+'[22]2010tab8&amp;9A'!$F$115)/1000</f>
        <v>38444.366</v>
      </c>
      <c r="M246" s="68">
        <f t="shared" si="10"/>
        <v>589106.932</v>
      </c>
      <c r="N246" s="36"/>
      <c r="O246" s="36"/>
    </row>
    <row r="247" spans="1:15" ht="12.75">
      <c r="A247" s="56">
        <v>40359</v>
      </c>
      <c r="B247" s="66">
        <f>(+'[22]2010tab8&amp;9A'!$G$66)/1000</f>
        <v>6044.766</v>
      </c>
      <c r="C247" s="66">
        <f>(+'[22]2010tab8&amp;9A'!$G$69)/1000</f>
        <v>88791.003</v>
      </c>
      <c r="D247" s="66">
        <f>(+'[22]2010tab8&amp;9A'!$G$72)/1000</f>
        <v>121215.765</v>
      </c>
      <c r="E247" s="66">
        <f>(+'[22]2010tab8&amp;9A'!$G$88)/1000</f>
        <v>218683.475</v>
      </c>
      <c r="F247" s="66">
        <f>(+'[22]2010tab8&amp;9A'!$G$89)/1000</f>
        <v>31172.162</v>
      </c>
      <c r="G247" s="67">
        <f t="shared" si="9"/>
        <v>249855.63700000002</v>
      </c>
      <c r="H247" s="66">
        <f>(+'[22]2010tab8&amp;9A'!$G$103)/1000</f>
        <v>196.902</v>
      </c>
      <c r="I247" s="66">
        <f>(+'[22]2010tab8&amp;9A'!$G$105)/1000</f>
        <v>0</v>
      </c>
      <c r="J247" s="66">
        <f>(+'[22]2010tab8&amp;9A'!$G$107)/1000</f>
        <v>65601.572</v>
      </c>
      <c r="K247" s="66">
        <f>(+'[22]2010tab8&amp;9A'!$G$111)/1000</f>
        <v>4836.258</v>
      </c>
      <c r="L247" s="66">
        <f>(+'[22]2010tab8&amp;9A'!$G$115)/1000</f>
        <v>38768.709</v>
      </c>
      <c r="M247" s="68">
        <f t="shared" si="10"/>
        <v>575310.6120000001</v>
      </c>
      <c r="N247" s="36"/>
      <c r="O247" s="36"/>
    </row>
    <row r="248" spans="1:15" ht="12.75">
      <c r="A248" s="56">
        <v>40390</v>
      </c>
      <c r="B248" s="66">
        <f>(+'[22]2010tab8&amp;9A'!$H$66)/1000</f>
        <v>5686.959</v>
      </c>
      <c r="C248" s="66">
        <f>(+'[22]2010tab8&amp;9A'!$H$69)/1000</f>
        <v>85149.599</v>
      </c>
      <c r="D248" s="66">
        <f>(+'[22]2010tab8&amp;9A'!$H$72)/1000</f>
        <v>118181.39</v>
      </c>
      <c r="E248" s="66">
        <f>(+'[22]2010tab8&amp;9A'!$H$88)/1000</f>
        <v>220068.455</v>
      </c>
      <c r="F248" s="66">
        <f>(+'[22]2010tab8&amp;9A'!$H$89)/1000</f>
        <v>31139.883</v>
      </c>
      <c r="G248" s="67">
        <f t="shared" si="9"/>
        <v>251208.338</v>
      </c>
      <c r="H248" s="66">
        <f>(+'[22]2010tab8&amp;9A'!$H$103)/1000</f>
        <v>98.297</v>
      </c>
      <c r="I248" s="66">
        <f>(+'[22]2010tab8&amp;9A'!$H$105)/1000</f>
        <v>0</v>
      </c>
      <c r="J248" s="66">
        <f>(+'[22]2010tab8&amp;9A'!$H$107)/1000</f>
        <v>66917.865</v>
      </c>
      <c r="K248" s="66">
        <f>(+'[22]2010tab8&amp;9A'!$H$111)/1000</f>
        <v>2851.776</v>
      </c>
      <c r="L248" s="66">
        <f>(+'[22]2010tab8&amp;9A'!$H$115)/1000</f>
        <v>39476.109</v>
      </c>
      <c r="M248" s="68">
        <f t="shared" si="10"/>
        <v>569570.3329999999</v>
      </c>
      <c r="N248" s="36"/>
      <c r="O248" s="36"/>
    </row>
    <row r="249" spans="1:15" ht="12.75">
      <c r="A249" s="56">
        <v>40421</v>
      </c>
      <c r="B249" s="66">
        <f>(+'[22]2010tab8&amp;9A'!$I$66)/1000</f>
        <v>6649.229</v>
      </c>
      <c r="C249" s="66">
        <f>(+'[22]2010tab8&amp;9A'!$I$69)/1000</f>
        <v>101748.546</v>
      </c>
      <c r="D249" s="66">
        <f>(+'[22]2010tab8&amp;9A'!$I$72)/1000</f>
        <v>109479.195</v>
      </c>
      <c r="E249" s="66">
        <f>(+'[22]2010tab8&amp;9A'!$I$88)/1000</f>
        <v>220264.055</v>
      </c>
      <c r="F249" s="66">
        <f>(+'[22]2010tab8&amp;9A'!$I$89)/1000</f>
        <v>31581.792</v>
      </c>
      <c r="G249" s="67">
        <f t="shared" si="9"/>
        <v>251845.847</v>
      </c>
      <c r="H249" s="66">
        <f>(+'[22]2010tab8&amp;9A'!$I$103)/1000</f>
        <v>225.953</v>
      </c>
      <c r="I249" s="66">
        <f>(+'[22]2010tab8&amp;9A'!$I$105)/1000</f>
        <v>0</v>
      </c>
      <c r="J249" s="66">
        <f>(+'[22]2010tab8&amp;9A'!$I$107)/1000</f>
        <v>67992.76</v>
      </c>
      <c r="K249" s="66">
        <f>(+'[22]2010tab8&amp;9A'!$I$111)/1000</f>
        <v>2535.872</v>
      </c>
      <c r="L249" s="66">
        <f>(+'[22]2010tab8&amp;9A'!$I$115)/1000</f>
        <v>36325.469</v>
      </c>
      <c r="M249" s="68">
        <f t="shared" si="10"/>
        <v>576802.871</v>
      </c>
      <c r="N249" s="36"/>
      <c r="O249" s="36"/>
    </row>
    <row r="250" spans="1:15" ht="12.75">
      <c r="A250" s="56">
        <v>40451</v>
      </c>
      <c r="B250" s="66">
        <f>(+'[22]2010tab8&amp;9A'!$J$66)/1000</f>
        <v>6898.915</v>
      </c>
      <c r="C250" s="66">
        <f>(+'[22]2010tab8&amp;9A'!$J$69)/1000</f>
        <v>92596.248</v>
      </c>
      <c r="D250" s="66">
        <f>(+'[22]2010tab8&amp;9A'!$J$72)/1000</f>
        <v>116867.576</v>
      </c>
      <c r="E250" s="66">
        <f>(+'[22]2010tab8&amp;9A'!$J$88)/1000</f>
        <v>220947.915</v>
      </c>
      <c r="F250" s="66">
        <f>(+'[22]2010tab8&amp;9A'!$J$89)/1000</f>
        <v>31247.074</v>
      </c>
      <c r="G250" s="67">
        <f t="shared" si="9"/>
        <v>252194.989</v>
      </c>
      <c r="H250" s="66">
        <f>(+'[22]2010tab8&amp;9A'!$J$103)/1000</f>
        <v>297.54</v>
      </c>
      <c r="I250" s="66">
        <f>(+'[22]2010tab8&amp;9A'!$J$105)/1000</f>
        <v>0</v>
      </c>
      <c r="J250" s="66">
        <f>(+'[22]2010tab8&amp;9A'!$J$107)/1000</f>
        <v>67283.613</v>
      </c>
      <c r="K250" s="66">
        <f>(+'[22]2010tab8&amp;9A'!$J$111)/1000</f>
        <v>3123.938</v>
      </c>
      <c r="L250" s="66">
        <f>(+'[22]2010tab8&amp;9A'!$J$115)/1000</f>
        <v>39227.624</v>
      </c>
      <c r="M250" s="68">
        <f t="shared" si="10"/>
        <v>578490.4429999999</v>
      </c>
      <c r="N250" s="36"/>
      <c r="O250" s="36"/>
    </row>
    <row r="251" spans="1:15" ht="12.75">
      <c r="A251" s="56">
        <v>40482</v>
      </c>
      <c r="B251" s="66">
        <f>(+'[22]2010tab8&amp;9A'!$K$66)/1000</f>
        <v>5506.09</v>
      </c>
      <c r="C251" s="66">
        <f>(+'[22]2010tab8&amp;9A'!$K$69)/1000</f>
        <v>100303.938</v>
      </c>
      <c r="D251" s="66">
        <f>(+'[22]2010tab8&amp;9A'!$K$72)/1000</f>
        <v>113707.974</v>
      </c>
      <c r="E251" s="66">
        <f>(+'[22]2010tab8&amp;9A'!$K$88)/1000</f>
        <v>221241.372</v>
      </c>
      <c r="F251" s="66">
        <f>(+'[22]2010tab8&amp;9A'!$K$89)/1000</f>
        <v>30408.009</v>
      </c>
      <c r="G251" s="67">
        <f t="shared" si="9"/>
        <v>251649.381</v>
      </c>
      <c r="H251" s="66">
        <f>(+'[22]2010tab8&amp;9A'!$K$103)/1000</f>
        <v>316.15</v>
      </c>
      <c r="I251" s="66">
        <f>(+'[22]2010tab8&amp;9A'!$K$105)/1000</f>
        <v>0</v>
      </c>
      <c r="J251" s="66">
        <f>(+'[22]2010tab8&amp;9A'!$K$107)/1000</f>
        <v>69109.334</v>
      </c>
      <c r="K251" s="66">
        <f>(+'[22]2010tab8&amp;9A'!$K$111)/1000</f>
        <v>2286.475</v>
      </c>
      <c r="L251" s="66">
        <f>(+'[22]2010tab8&amp;9A'!$K$115)/1000</f>
        <v>40089.24</v>
      </c>
      <c r="M251" s="68">
        <f t="shared" si="10"/>
        <v>582968.5819999999</v>
      </c>
      <c r="N251" s="36"/>
      <c r="O251" s="36"/>
    </row>
    <row r="252" spans="1:15" ht="12.75">
      <c r="A252" s="56">
        <v>40512</v>
      </c>
      <c r="B252" s="66">
        <f>(+'[22]2010tab8&amp;9A'!$L$66)/1000</f>
        <v>6422.034</v>
      </c>
      <c r="C252" s="66">
        <f>(+'[22]2010tab8&amp;9A'!$L$69)/1000</f>
        <v>98072.376</v>
      </c>
      <c r="D252" s="66">
        <f>(+'[22]2010tab8&amp;9A'!$L$72)/1000</f>
        <v>115723.215</v>
      </c>
      <c r="E252" s="66">
        <f>(+'[22]2010tab8&amp;9A'!$L$88)/1000</f>
        <v>221311.437</v>
      </c>
      <c r="F252" s="66">
        <f>(+'[22]2010tab8&amp;9A'!$L$89)/1000</f>
        <v>29689.301</v>
      </c>
      <c r="G252" s="67">
        <f t="shared" si="9"/>
        <v>251000.738</v>
      </c>
      <c r="H252" s="66">
        <f>(+'[22]2010tab8&amp;9A'!$L$103)/1000</f>
        <v>351.366</v>
      </c>
      <c r="I252" s="66">
        <f>(+'[22]2010tab8&amp;9A'!$L$105)/1000</f>
        <v>0</v>
      </c>
      <c r="J252" s="66">
        <f>(+'[22]2010tab8&amp;9A'!$L$107)/1000</f>
        <v>69755.644</v>
      </c>
      <c r="K252" s="66">
        <f>(+'[22]2010tab8&amp;9A'!$L$111)/1000</f>
        <v>2261.422</v>
      </c>
      <c r="L252" s="66">
        <f>(+'[22]2010tab8&amp;9A'!$L$115)/1000</f>
        <v>38588.662</v>
      </c>
      <c r="M252" s="68">
        <f t="shared" si="10"/>
        <v>582175.457</v>
      </c>
      <c r="N252" s="36"/>
      <c r="O252" s="36"/>
    </row>
    <row r="253" spans="1:15" ht="12.75">
      <c r="A253" s="56">
        <v>40543</v>
      </c>
      <c r="B253" s="66">
        <f>(+'[22]2010tab8&amp;9A'!$M$66)/1000</f>
        <v>8234.001</v>
      </c>
      <c r="C253" s="66">
        <f>(+'[22]2010tab8&amp;9A'!$M$69)/1000</f>
        <v>97328.735</v>
      </c>
      <c r="D253" s="66">
        <f>(+'[22]2010tab8&amp;9A'!$M$72)/1000</f>
        <v>115821.608</v>
      </c>
      <c r="E253" s="66">
        <f>(+'[22]2010tab8&amp;9A'!$M$88)/1000</f>
        <v>221202.366</v>
      </c>
      <c r="F253" s="66">
        <f>(+'[22]2010tab8&amp;9A'!$M$89)/1000</f>
        <v>30138.267</v>
      </c>
      <c r="G253" s="67">
        <f t="shared" si="9"/>
        <v>251340.633</v>
      </c>
      <c r="H253" s="66">
        <f>(+'[22]2010tab8&amp;9A'!$M$103)/1000</f>
        <v>486.281</v>
      </c>
      <c r="I253" s="66">
        <f>(+'[22]2010tab8&amp;9A'!$M$105)/1000</f>
        <v>0</v>
      </c>
      <c r="J253" s="66">
        <f>(+'[22]2010tab8&amp;9A'!$M$107)/1000</f>
        <v>68913.684</v>
      </c>
      <c r="K253" s="66">
        <f>(+'[22]2010tab8&amp;9A'!$M$111)/1000</f>
        <v>3340.587</v>
      </c>
      <c r="L253" s="66">
        <f>(+'[22]2010tab8&amp;9A'!$M$115)/1000</f>
        <v>40462.264</v>
      </c>
      <c r="M253" s="68">
        <f t="shared" si="10"/>
        <v>585927.793</v>
      </c>
      <c r="N253" s="36"/>
      <c r="O253" s="36"/>
    </row>
    <row r="254" spans="1:15" ht="12.75">
      <c r="A254" s="56">
        <v>40574</v>
      </c>
      <c r="B254" s="66">
        <f>(+'[23]2011tab8&amp;9A'!$B$66)/1000</f>
        <v>6509.572</v>
      </c>
      <c r="C254" s="66">
        <f>(+'[23]2011tab8&amp;9A'!$B$69)/1000</f>
        <v>91500.619</v>
      </c>
      <c r="D254" s="66">
        <f>(+'[23]2011tab8&amp;9A'!$B$72)/1000</f>
        <v>117383.815</v>
      </c>
      <c r="E254" s="66">
        <f>(+'[23]2011tab8&amp;9A'!$B$88)/1000</f>
        <v>218966.456</v>
      </c>
      <c r="F254" s="66">
        <f>(+'[23]2011tab8&amp;9A'!$B$89)/1000</f>
        <v>28858.338</v>
      </c>
      <c r="G254" s="67">
        <f t="shared" si="9"/>
        <v>247824.794</v>
      </c>
      <c r="H254" s="66">
        <f>(+'[23]2011tab8&amp;9A'!$B$103)/1000</f>
        <v>342.164</v>
      </c>
      <c r="I254" s="66">
        <f>(+'[23]2011tab8&amp;9A'!$B$105)/1000</f>
        <v>0</v>
      </c>
      <c r="J254" s="66">
        <f>(+'[23]2011tab8&amp;9A'!$B$107)/1000</f>
        <v>67878.069</v>
      </c>
      <c r="K254" s="66">
        <f>(+'[23]2011tab8&amp;9A'!$B$111)/1000</f>
        <v>4053.101</v>
      </c>
      <c r="L254" s="66">
        <f>(+'[23]2011tab8&amp;9A'!$B$115)/1000</f>
        <v>40927.585</v>
      </c>
      <c r="M254" s="68">
        <f t="shared" si="10"/>
        <v>576419.7189999999</v>
      </c>
      <c r="N254" s="36"/>
      <c r="O254" s="36"/>
    </row>
    <row r="255" spans="1:15" ht="12.75">
      <c r="A255" s="56">
        <v>40602</v>
      </c>
      <c r="B255" s="66">
        <f>(+'[23]2011tab8&amp;9A'!$C$66)/1000</f>
        <v>5674.714</v>
      </c>
      <c r="C255" s="66">
        <f>(+'[23]2011tab8&amp;9A'!$C$69)/1000</f>
        <v>109214.46</v>
      </c>
      <c r="D255" s="66">
        <f>(+'[23]2011tab8&amp;9A'!$C$72)/1000</f>
        <v>115267.425</v>
      </c>
      <c r="E255" s="66">
        <f>(+'[23]2011tab8&amp;9A'!$C$88)/1000</f>
        <v>221735.326</v>
      </c>
      <c r="F255" s="66">
        <f>(+'[23]2011tab8&amp;9A'!$C$89)/1000</f>
        <v>30196.096</v>
      </c>
      <c r="G255" s="67">
        <f t="shared" si="9"/>
        <v>251931.422</v>
      </c>
      <c r="H255" s="66">
        <f>(+'[23]2011tab8&amp;9A'!$C$103)/1000</f>
        <v>811.535</v>
      </c>
      <c r="I255" s="66">
        <f>(+'[23]2011tab8&amp;9A'!$C$105)/1000</f>
        <v>0</v>
      </c>
      <c r="J255" s="66">
        <f>(+'[23]2011tab8&amp;9A'!$C$107)/1000</f>
        <v>64445.849</v>
      </c>
      <c r="K255" s="66">
        <f>(+'[23]2011tab8&amp;9A'!$C$111)/1000</f>
        <v>3792.773</v>
      </c>
      <c r="L255" s="66">
        <f>(+'[23]2011tab8&amp;9A'!$C$115)/1000</f>
        <v>39032.982</v>
      </c>
      <c r="M255" s="68">
        <f t="shared" si="10"/>
        <v>590171.1599999999</v>
      </c>
      <c r="N255" s="36"/>
      <c r="O255" s="36"/>
    </row>
    <row r="256" spans="1:15" ht="12.75">
      <c r="A256" s="56">
        <v>40633</v>
      </c>
      <c r="B256" s="66">
        <f>(+'[23]2011tab8&amp;9A'!$D$66)/1000</f>
        <v>6899.198</v>
      </c>
      <c r="C256" s="66">
        <f>(+'[23]2011tab8&amp;9A'!$D$69)/1000</f>
        <v>105415.475</v>
      </c>
      <c r="D256" s="66">
        <f>(+'[23]2011tab8&amp;9A'!$D$72)/1000</f>
        <v>114393.234</v>
      </c>
      <c r="E256" s="66">
        <f>(+'[23]2011tab8&amp;9A'!$D$88)/1000</f>
        <v>221238.39</v>
      </c>
      <c r="F256" s="66">
        <f>(+'[23]2011tab8&amp;9A'!$D$89)/1000</f>
        <v>27685.858</v>
      </c>
      <c r="G256" s="67">
        <f t="shared" si="9"/>
        <v>248924.24800000002</v>
      </c>
      <c r="H256" s="66">
        <f>(+'[23]2011tab8&amp;9A'!$D$103)/1000</f>
        <v>635.389</v>
      </c>
      <c r="I256" s="66">
        <f>(+'[23]2011tab8&amp;9A'!$D$105)/1000</f>
        <v>0</v>
      </c>
      <c r="J256" s="66">
        <f>(+'[23]2011tab8&amp;9A'!$D$107)/1000</f>
        <v>63539.502</v>
      </c>
      <c r="K256" s="66">
        <f>(+'[23]2011tab8&amp;9A'!$D$111)/1000</f>
        <v>4411.176</v>
      </c>
      <c r="L256" s="66">
        <f>(+'[23]2011tab8&amp;9A'!$D$115)/1000</f>
        <v>42916.613</v>
      </c>
      <c r="M256" s="68">
        <f t="shared" si="10"/>
        <v>587134.8350000001</v>
      </c>
      <c r="N256" s="36"/>
      <c r="O256" s="36"/>
    </row>
    <row r="257" spans="1:15" ht="12.75">
      <c r="A257" s="56">
        <v>40663</v>
      </c>
      <c r="B257" s="66">
        <f>(+'[23]2011tab8&amp;9A'!$F$66)/1000</f>
        <v>6896.262</v>
      </c>
      <c r="C257" s="66">
        <f>(+'[23]2011tab8&amp;9A'!$F$69)/1000</f>
        <v>104652.288</v>
      </c>
      <c r="D257" s="66">
        <f>(+'[23]2011tab8&amp;9A'!$F$72)/1000</f>
        <v>103544.62</v>
      </c>
      <c r="E257" s="66">
        <f>(+'[23]2011tab8&amp;9A'!$F$88)/1000</f>
        <v>224697.929</v>
      </c>
      <c r="F257" s="66">
        <f>(+'[23]2011tab8&amp;9A'!$F$89)/1000</f>
        <v>29261.561</v>
      </c>
      <c r="G257" s="67">
        <f t="shared" si="9"/>
        <v>253959.49</v>
      </c>
      <c r="H257" s="66">
        <f>(+'[23]2011tab8&amp;9A'!$F$103)/1000</f>
        <v>681.889</v>
      </c>
      <c r="I257" s="66">
        <f>(+'[23]2011tab8&amp;9A'!$F$105)/1000</f>
        <v>0</v>
      </c>
      <c r="J257" s="66">
        <f>(+'[23]2011tab8&amp;9A'!$F$107)/1000</f>
        <v>66954.608</v>
      </c>
      <c r="K257" s="66">
        <f>(+'[23]2011tab8&amp;9A'!$F$111)/1000</f>
        <v>2069.924</v>
      </c>
      <c r="L257" s="66">
        <f>(+'[23]2011tab8&amp;9A'!$F$115)/1000</f>
        <v>41605.901</v>
      </c>
      <c r="M257" s="68">
        <f t="shared" si="10"/>
        <v>580364.982</v>
      </c>
      <c r="N257" s="36"/>
      <c r="O257" s="36"/>
    </row>
    <row r="258" spans="1:15" ht="12.75">
      <c r="A258" s="56">
        <v>40694</v>
      </c>
      <c r="B258" s="66">
        <f>(+'[23]2011tab8&amp;9A'!$F$66)/1000</f>
        <v>6896.262</v>
      </c>
      <c r="C258" s="66">
        <f>(+'[23]2011tab8&amp;9A'!$F$69)/1000</f>
        <v>104652.288</v>
      </c>
      <c r="D258" s="66">
        <f>(+'[23]2011tab8&amp;9A'!$F$72)/1000</f>
        <v>103544.62</v>
      </c>
      <c r="E258" s="66">
        <f>(+'[23]2011tab8&amp;9A'!$F$88)/1000</f>
        <v>224697.929</v>
      </c>
      <c r="F258" s="66">
        <f>(+'[23]2011tab8&amp;9A'!$F$89)/1000</f>
        <v>29261.561</v>
      </c>
      <c r="G258" s="67">
        <f t="shared" si="9"/>
        <v>253959.49</v>
      </c>
      <c r="H258" s="66">
        <f>(+'[23]2011tab8&amp;9A'!$F$103)/1000</f>
        <v>681.889</v>
      </c>
      <c r="I258" s="66">
        <f>(+'[23]2011tab8&amp;9A'!$F$105)/1000</f>
        <v>0</v>
      </c>
      <c r="J258" s="66">
        <f>(+'[23]2011tab8&amp;9A'!$F$107)/1000</f>
        <v>66954.608</v>
      </c>
      <c r="K258" s="66">
        <f>(+'[23]2011tab8&amp;9A'!$F$111)/1000</f>
        <v>2069.924</v>
      </c>
      <c r="L258" s="66">
        <f>(+'[23]2011tab8&amp;9A'!$F$115)/1000</f>
        <v>41605.901</v>
      </c>
      <c r="M258" s="68">
        <f t="shared" si="10"/>
        <v>580364.982</v>
      </c>
      <c r="N258" s="36"/>
      <c r="O258" s="36"/>
    </row>
    <row r="259" spans="1:15" ht="12.75">
      <c r="A259" s="56">
        <v>40724</v>
      </c>
      <c r="B259" s="66">
        <f>(+'[23]2011tab8&amp;9A'!$G$66)/1000</f>
        <v>6530.179</v>
      </c>
      <c r="C259" s="66">
        <f>(+'[23]2011tab8&amp;9A'!$G$69)/1000</f>
        <v>99324.434</v>
      </c>
      <c r="D259" s="66">
        <f>(+'[23]2011tab8&amp;9A'!$G$72)/1000</f>
        <v>105771.344</v>
      </c>
      <c r="E259" s="66">
        <f>(+'[23]2011tab8&amp;9A'!$G$88)/1000</f>
        <v>223545.646</v>
      </c>
      <c r="F259" s="66">
        <f>(+'[23]2011tab8&amp;9A'!$G$89)/1000</f>
        <v>29827.288</v>
      </c>
      <c r="G259" s="67">
        <f t="shared" si="9"/>
        <v>253372.934</v>
      </c>
      <c r="H259" s="66">
        <f>(+'[23]2011tab8&amp;9A'!$G$103)/1000</f>
        <v>885.122</v>
      </c>
      <c r="I259" s="66">
        <f>(+'[23]2011tab8&amp;9A'!$G$105)/1000</f>
        <v>0</v>
      </c>
      <c r="J259" s="66">
        <f>(+'[23]2011tab8&amp;9A'!$G$107)/1000</f>
        <v>68964.927</v>
      </c>
      <c r="K259" s="66">
        <f>(+'[23]2011tab8&amp;9A'!$G$111)/1000</f>
        <v>3244.079</v>
      </c>
      <c r="L259" s="66">
        <f>(+'[23]2011tab8&amp;9A'!$G$115)/1000</f>
        <v>43820.681</v>
      </c>
      <c r="M259" s="68">
        <f t="shared" si="10"/>
        <v>581913.7</v>
      </c>
      <c r="N259" s="36"/>
      <c r="O259" s="36"/>
    </row>
    <row r="260" spans="1:15" ht="12.75">
      <c r="A260" s="56">
        <v>40755</v>
      </c>
      <c r="B260" s="66">
        <f>(+'[23]2011tab8&amp;9A'!$H$66)/1000</f>
        <v>6110.117</v>
      </c>
      <c r="C260" s="66">
        <f>(+'[23]2011tab8&amp;9A'!$H$69)/1000</f>
        <v>96675.837</v>
      </c>
      <c r="D260" s="66">
        <f>(+'[23]2011tab8&amp;9A'!$H$72)/1000</f>
        <v>105870.468</v>
      </c>
      <c r="E260" s="66">
        <f>(+'[23]2011tab8&amp;9A'!$H$88)/1000</f>
        <v>225545.852</v>
      </c>
      <c r="F260" s="66">
        <f>(+'[23]2011tab8&amp;9A'!$H$89)/1000</f>
        <v>29742.778</v>
      </c>
      <c r="G260" s="67">
        <f t="shared" si="9"/>
        <v>255288.63</v>
      </c>
      <c r="H260" s="66">
        <f>(+'[23]2011tab8&amp;9A'!$H$103)/1000</f>
        <v>869.571</v>
      </c>
      <c r="I260" s="66">
        <f>(+'[23]2011tab8&amp;9A'!$H$105)/1000</f>
        <v>0</v>
      </c>
      <c r="J260" s="66">
        <f>(+'[23]2011tab8&amp;9A'!$H$107)/1000</f>
        <v>69489.129</v>
      </c>
      <c r="K260" s="66">
        <f>(+'[23]2011tab8&amp;9A'!$H$111)/1000</f>
        <v>2095.34</v>
      </c>
      <c r="L260" s="66">
        <f>(+'[23]2011tab8&amp;9A'!$H$115)/1000</f>
        <v>44292.416</v>
      </c>
      <c r="M260" s="68">
        <f t="shared" si="10"/>
        <v>580691.5079999999</v>
      </c>
      <c r="N260" s="36"/>
      <c r="O260" s="36"/>
    </row>
    <row r="261" spans="1:15" ht="12.75">
      <c r="A261" s="56">
        <v>40786</v>
      </c>
      <c r="B261" s="66">
        <f>(+'[23]2011tab8&amp;9A'!$I$66)/1000</f>
        <v>7291.358</v>
      </c>
      <c r="C261" s="66">
        <f>(+'[23]2011tab8&amp;9A'!$I$69)/1000</f>
        <v>102288.993</v>
      </c>
      <c r="D261" s="66">
        <f>(+'[23]2011tab8&amp;9A'!$I$72)/1000</f>
        <v>106820.349</v>
      </c>
      <c r="E261" s="66">
        <f>(+'[23]2011tab8&amp;9A'!$I$88)/1000</f>
        <v>226527.692</v>
      </c>
      <c r="F261" s="66">
        <f>(+'[23]2011tab8&amp;9A'!$I$89)/1000</f>
        <v>26253.364</v>
      </c>
      <c r="G261" s="67">
        <f t="shared" si="9"/>
        <v>252781.056</v>
      </c>
      <c r="H261" s="66">
        <f>(+'[23]2011tab8&amp;9A'!$I$103)/1000</f>
        <v>432.221</v>
      </c>
      <c r="I261" s="66">
        <f>(+'[23]2011tab8&amp;9A'!$I$105)/1000</f>
        <v>0</v>
      </c>
      <c r="J261" s="66">
        <f>(+'[23]2011tab8&amp;9A'!$I$107)/1000</f>
        <v>69707.802</v>
      </c>
      <c r="K261" s="66">
        <f>(+'[23]2011tab8&amp;9A'!$I$111)/1000</f>
        <v>2114.327</v>
      </c>
      <c r="L261" s="66">
        <f>(+'[23]2011tab8&amp;9A'!$I$115)/1000</f>
        <v>41881.109</v>
      </c>
      <c r="M261" s="68">
        <f t="shared" si="10"/>
        <v>583317.2150000001</v>
      </c>
      <c r="N261" s="36"/>
      <c r="O261" s="36"/>
    </row>
    <row r="262" spans="1:15" ht="12.75">
      <c r="A262" s="56">
        <v>40816</v>
      </c>
      <c r="B262" s="66">
        <f>(+'[23]2011tab8&amp;9A'!$J$66)/1000</f>
        <v>6171.733</v>
      </c>
      <c r="C262" s="66">
        <f>(+'[23]2011tab8&amp;9A'!$J$69)/1000</f>
        <v>93457.601</v>
      </c>
      <c r="D262" s="66">
        <f>(+'[23]2011tab8&amp;9A'!$J$72)/1000</f>
        <v>111954.665</v>
      </c>
      <c r="E262" s="66">
        <f>(+'[23]2011tab8&amp;9A'!$J$88)/1000</f>
        <v>228897.219</v>
      </c>
      <c r="F262" s="66">
        <f>(+'[23]2011tab8&amp;9A'!$J$89)/1000</f>
        <v>24785.877</v>
      </c>
      <c r="G262" s="67">
        <f t="shared" si="9"/>
        <v>253683.09600000002</v>
      </c>
      <c r="H262" s="66">
        <f>(+'[23]2011tab8&amp;9A'!$J$103)/1000</f>
        <v>516.452</v>
      </c>
      <c r="I262" s="66">
        <f>(+'[23]2011tab8&amp;9A'!$J$105)/1000</f>
        <v>0</v>
      </c>
      <c r="J262" s="66">
        <f>(+'[23]2011tab8&amp;9A'!$J$107)/1000</f>
        <v>69150.933</v>
      </c>
      <c r="K262" s="66">
        <f>(+'[23]2011tab8&amp;9A'!$J$111)/1000</f>
        <v>2887.578</v>
      </c>
      <c r="L262" s="66">
        <f>(+'[23]2011tab8&amp;9A'!$J$115)/1000</f>
        <v>43905.778</v>
      </c>
      <c r="M262" s="68">
        <f t="shared" si="10"/>
        <v>581727.836</v>
      </c>
      <c r="N262" s="36"/>
      <c r="O262" s="36"/>
    </row>
    <row r="263" spans="1:15" ht="12.75">
      <c r="A263" s="56">
        <v>40847</v>
      </c>
      <c r="B263" s="66">
        <f>(+'[23]2011tab8&amp;9A'!$K$66)/1000</f>
        <v>6295.798</v>
      </c>
      <c r="C263" s="66">
        <f>(+'[23]2011tab8&amp;9A'!$K$69)/1000</f>
        <v>91760.486</v>
      </c>
      <c r="D263" s="66">
        <f>(+'[23]2011tab8&amp;9A'!$K$72)/1000</f>
        <v>104574.465</v>
      </c>
      <c r="E263" s="66">
        <f>(+'[23]2011tab8&amp;9A'!$K$88)/1000</f>
        <v>230622.606</v>
      </c>
      <c r="F263" s="66">
        <f>(+'[23]2011tab8&amp;9A'!$K$89)/1000</f>
        <v>25818.159</v>
      </c>
      <c r="G263" s="67">
        <f t="shared" si="9"/>
        <v>256440.765</v>
      </c>
      <c r="H263" s="66">
        <f>(+'[23]2011tab8&amp;9A'!$K$103)/1000</f>
        <v>508.775</v>
      </c>
      <c r="I263" s="66">
        <f>(+'[23]2011tab8&amp;9A'!$K$105)/1000</f>
        <v>0</v>
      </c>
      <c r="J263" s="66">
        <f>(+'[23]2011tab8&amp;9A'!$K$107)/1000</f>
        <v>79759.887</v>
      </c>
      <c r="K263" s="66">
        <f>(+'[23]2011tab8&amp;9A'!$K$111)/1000</f>
        <v>2431.951</v>
      </c>
      <c r="L263" s="66">
        <f>(+'[23]2011tab8&amp;9A'!$K$115)/1000</f>
        <v>47227.076</v>
      </c>
      <c r="M263" s="68">
        <f t="shared" si="10"/>
        <v>588999.2030000001</v>
      </c>
      <c r="N263" s="36"/>
      <c r="O263" s="36"/>
    </row>
    <row r="264" spans="1:15" ht="12.75">
      <c r="A264" s="56">
        <v>40877</v>
      </c>
      <c r="B264" s="66">
        <f>(+'[23]2011tab8&amp;9A'!$L$66)/1000</f>
        <v>6997.483</v>
      </c>
      <c r="C264" s="66">
        <f>(+'[23]2011tab8&amp;9A'!$L$69)/1000</f>
        <v>91189.393</v>
      </c>
      <c r="D264" s="66">
        <f>(+'[23]2011tab8&amp;9A'!$L$72)/1000</f>
        <v>111195.133</v>
      </c>
      <c r="E264" s="66">
        <f>(+'[23]2011tab8&amp;9A'!$L$88)/1000</f>
        <v>234061.953</v>
      </c>
      <c r="F264" s="66">
        <f>(+'[23]2011tab8&amp;9A'!$L$89)/1000</f>
        <v>24024.647</v>
      </c>
      <c r="G264" s="67">
        <f t="shared" si="9"/>
        <v>258086.6</v>
      </c>
      <c r="H264" s="66">
        <f>(+'[23]2011tab8&amp;9A'!$L$103)/1000</f>
        <v>492.764</v>
      </c>
      <c r="I264" s="66">
        <f>(+'[23]2011tab8&amp;9A'!$L$105)/1000</f>
        <v>0</v>
      </c>
      <c r="J264" s="66">
        <f>(+'[23]2011tab8&amp;9A'!$L$107)/1000</f>
        <v>80438.161</v>
      </c>
      <c r="K264" s="66">
        <f>(+'[23]2011tab8&amp;9A'!$L$111)/1000</f>
        <v>1997.071</v>
      </c>
      <c r="L264" s="66">
        <f>(+'[23]2011tab8&amp;9A'!$L$115)/1000</f>
        <v>50259.886</v>
      </c>
      <c r="M264" s="68">
        <f t="shared" si="10"/>
        <v>600656.4909999999</v>
      </c>
      <c r="N264" s="36"/>
      <c r="O264" s="36"/>
    </row>
    <row r="265" spans="1:15" ht="12.75">
      <c r="A265" s="56">
        <v>40908</v>
      </c>
      <c r="B265" s="66">
        <f>(+'[23]2011tab8&amp;9A'!$M$66)/1000</f>
        <v>9792.851</v>
      </c>
      <c r="C265" s="66">
        <f>(+'[23]2011tab8&amp;9A'!$M$69)/1000</f>
        <v>81915.278</v>
      </c>
      <c r="D265" s="66">
        <f>(+'[23]2011tab8&amp;9A'!$M$72)/1000</f>
        <v>115335.098</v>
      </c>
      <c r="E265" s="66">
        <f>(+'[23]2011tab8&amp;9A'!$M$88)/1000</f>
        <v>243206.884</v>
      </c>
      <c r="F265" s="66">
        <f>(+'[23]2011tab8&amp;9A'!$M$89)/1000</f>
        <v>22837.32</v>
      </c>
      <c r="G265" s="67">
        <f t="shared" si="9"/>
        <v>266044.20399999997</v>
      </c>
      <c r="H265" s="66">
        <f>(+'[23]2011tab8&amp;9A'!$M$103)/1000</f>
        <v>847.8</v>
      </c>
      <c r="I265" s="66">
        <f>(+'[23]2011tab8&amp;9A'!$M$105)/1000</f>
        <v>0</v>
      </c>
      <c r="J265" s="66">
        <f>(+'[23]2011tab8&amp;9A'!$M$107)/1000</f>
        <v>81681.862</v>
      </c>
      <c r="K265" s="66">
        <f>(+'[23]2011tab8&amp;9A'!$M$111)/1000</f>
        <v>2476.175</v>
      </c>
      <c r="L265" s="66">
        <f>(+'[23]2011tab8&amp;9A'!$M$115)/1000</f>
        <v>50298.937</v>
      </c>
      <c r="M265" s="68">
        <f t="shared" si="10"/>
        <v>608392.2050000001</v>
      </c>
      <c r="N265" s="36"/>
      <c r="O265" s="36"/>
    </row>
    <row r="266" spans="1:15" ht="12.75">
      <c r="A266" s="56">
        <v>40939</v>
      </c>
      <c r="B266" s="66">
        <f>(+'[24]2012tab8&amp;9A'!$B$66)/1000</f>
        <v>7282.244</v>
      </c>
      <c r="C266" s="66">
        <f>(+'[24]2012tab8&amp;9A'!$B$69)/1000</f>
        <v>84308.509</v>
      </c>
      <c r="D266" s="66">
        <f>(+'[24]2012tab8&amp;9A'!$B$72)/1000</f>
        <v>109797.446</v>
      </c>
      <c r="E266" s="66">
        <f>(+'[24]2012tab8&amp;9A'!$B$88)/1000</f>
        <v>244799.394</v>
      </c>
      <c r="F266" s="66">
        <f>(+'[24]2012tab8&amp;9A'!$B$89)/1000</f>
        <v>23678.432</v>
      </c>
      <c r="G266" s="67">
        <f t="shared" si="9"/>
        <v>268477.826</v>
      </c>
      <c r="H266" s="66">
        <f>(+'[24]2012tab8&amp;9A'!$B$103)/1000</f>
        <v>794.011</v>
      </c>
      <c r="I266" s="66">
        <f>(+'[24]2012tab8&amp;9A'!$B$105)/1000</f>
        <v>0</v>
      </c>
      <c r="J266" s="66">
        <f>(+'[24]2012tab8&amp;9A'!$B$107)/1000</f>
        <v>82022.205</v>
      </c>
      <c r="K266" s="66">
        <f>(+'[24]2012tab8&amp;9A'!$B$111)/1000</f>
        <v>1914.801</v>
      </c>
      <c r="L266" s="66">
        <f>(+'[24]2012tab8&amp;9A'!$B$115)/1000</f>
        <v>52380.003</v>
      </c>
      <c r="M266" s="68">
        <f t="shared" si="10"/>
        <v>606977.045</v>
      </c>
      <c r="N266" s="36"/>
      <c r="O266" s="36"/>
    </row>
    <row r="267" spans="1:15" ht="12.75">
      <c r="A267" s="56">
        <v>40968</v>
      </c>
      <c r="B267" s="66">
        <f>(+'[24]2012tab8&amp;9A'!$C$66)/1000</f>
        <v>7260.684</v>
      </c>
      <c r="C267" s="66">
        <f>(+'[24]2012tab8&amp;9A'!$C$69)/1000</f>
        <v>97892.001</v>
      </c>
      <c r="D267" s="66">
        <f>(+'[24]2012tab8&amp;9A'!$C$72)/1000</f>
        <v>110542.474</v>
      </c>
      <c r="E267" s="66">
        <f>(+'[24]2012tab8&amp;9A'!$C$88)/1000</f>
        <v>247544.404</v>
      </c>
      <c r="F267" s="66">
        <f>(+'[24]2012tab8&amp;9A'!$C$89)/1000</f>
        <v>22886.228</v>
      </c>
      <c r="G267" s="67">
        <f t="shared" si="9"/>
        <v>270430.632</v>
      </c>
      <c r="H267" s="66">
        <f>(+'[24]2012tab8&amp;9A'!$C$103)/1000</f>
        <v>786.906</v>
      </c>
      <c r="I267" s="66">
        <f>(+'[24]2012tab8&amp;9A'!$C$105)/1000</f>
        <v>0</v>
      </c>
      <c r="J267" s="66">
        <f>(+'[24]2012tab8&amp;9A'!$C$107)/1000</f>
        <v>75882.309</v>
      </c>
      <c r="K267" s="66">
        <f>(+'[24]2012tab8&amp;9A'!$C$111)/1000</f>
        <v>2421.441</v>
      </c>
      <c r="L267" s="66">
        <f>(+'[24]2012tab8&amp;9A'!$C$115)/1000</f>
        <v>48280.367</v>
      </c>
      <c r="M267" s="68">
        <f t="shared" si="10"/>
        <v>613496.8139999999</v>
      </c>
      <c r="N267" s="36"/>
      <c r="O267" s="36"/>
    </row>
    <row r="268" spans="1:15" ht="12.75">
      <c r="A268" s="56">
        <v>40999</v>
      </c>
      <c r="B268" s="66">
        <f>(+'[24]2012tab8&amp;9A'!$D$66)/1000</f>
        <v>6216.342</v>
      </c>
      <c r="C268" s="66">
        <f>(+'[24]2012tab8&amp;9A'!$D$69)/1000</f>
        <v>94140.131</v>
      </c>
      <c r="D268" s="66">
        <f>(+'[24]2012tab8&amp;9A'!$D$72)/1000</f>
        <v>113782.932</v>
      </c>
      <c r="E268" s="66">
        <f>(+'[24]2012tab8&amp;9A'!$D$88)/1000</f>
        <v>251915.892</v>
      </c>
      <c r="F268" s="66">
        <f>(+'[24]2012tab8&amp;9A'!$D$89)/1000</f>
        <v>25289.028</v>
      </c>
      <c r="G268" s="67">
        <f t="shared" si="9"/>
        <v>277204.92</v>
      </c>
      <c r="H268" s="66">
        <f>(+'[24]2012tab8&amp;9A'!$D$103)/1000</f>
        <v>657.797</v>
      </c>
      <c r="I268" s="66">
        <f>(+'[24]2012tab8&amp;9A'!$D$105)/1000</f>
        <v>0</v>
      </c>
      <c r="J268" s="66">
        <f>(+'[24]2012tab8&amp;9A'!$D$107)/1000</f>
        <v>78716.72</v>
      </c>
      <c r="K268" s="66">
        <f>(+'[24]2012tab8&amp;9A'!$D$111)/1000</f>
        <v>2779.437</v>
      </c>
      <c r="L268" s="66">
        <f>(+'[24]2012tab8&amp;9A'!$D$115)/1000</f>
        <v>50746.176</v>
      </c>
      <c r="M268" s="68">
        <f t="shared" si="10"/>
        <v>624244.455</v>
      </c>
      <c r="N268" s="36"/>
      <c r="O268" s="36"/>
    </row>
    <row r="269" spans="1:15" ht="13.5" customHeight="1">
      <c r="A269" s="56">
        <v>41029</v>
      </c>
      <c r="B269" s="66">
        <f>(+'[24]2012tab8&amp;9A'!$F$66)/1000</f>
        <v>7133.898</v>
      </c>
      <c r="C269" s="66">
        <f>(+'[24]2012tab8&amp;9A'!$F$69)/1000</f>
        <v>84900.632</v>
      </c>
      <c r="D269" s="66">
        <f>(+'[24]2012tab8&amp;9A'!$F$72)/1000</f>
        <v>106309.023</v>
      </c>
      <c r="E269" s="66">
        <f>(+'[24]2012tab8&amp;9A'!$F$88)/1000</f>
        <v>260650.791</v>
      </c>
      <c r="F269" s="66">
        <f>(+'[24]2012tab8&amp;9A'!$F$89)/1000</f>
        <v>26273.451</v>
      </c>
      <c r="G269" s="67">
        <f t="shared" si="9"/>
        <v>286924.24199999997</v>
      </c>
      <c r="H269" s="66">
        <f>(+'[24]2012tab8&amp;9A'!$F$103)/1000</f>
        <v>731.406</v>
      </c>
      <c r="I269" s="66">
        <f>(+'[24]2012tab8&amp;9A'!$F$105)/1000</f>
        <v>0</v>
      </c>
      <c r="J269" s="66">
        <f>(+'[24]2012tab8&amp;9A'!$F$107)/1000</f>
        <v>77810.154</v>
      </c>
      <c r="K269" s="66">
        <f>(+'[24]2012tab8&amp;9A'!$F$111)/1000</f>
        <v>2030.692</v>
      </c>
      <c r="L269" s="66">
        <f>(+'[24]2012tab8&amp;9A'!$F$115)/1000</f>
        <v>52853.749</v>
      </c>
      <c r="M269" s="68">
        <f t="shared" si="10"/>
        <v>618693.796</v>
      </c>
      <c r="N269" s="36"/>
      <c r="O269" s="36"/>
    </row>
    <row r="270" spans="1:15" ht="13.5" customHeight="1">
      <c r="A270" s="56">
        <v>41060</v>
      </c>
      <c r="B270" s="66">
        <f>(+'[24]2012tab8&amp;9A'!$F$66)/1000</f>
        <v>7133.898</v>
      </c>
      <c r="C270" s="66">
        <f>(+'[24]2012tab8&amp;9A'!$F$69)/1000</f>
        <v>84900.632</v>
      </c>
      <c r="D270" s="66">
        <f>(+'[24]2012tab8&amp;9A'!$F$72)/1000</f>
        <v>106309.023</v>
      </c>
      <c r="E270" s="66">
        <f>(+'[24]2012tab8&amp;9A'!$F$88)/1000</f>
        <v>260650.791</v>
      </c>
      <c r="F270" s="66">
        <f>(+'[24]2012tab8&amp;9A'!$F$89)/1000</f>
        <v>26273.451</v>
      </c>
      <c r="G270" s="67">
        <f t="shared" si="9"/>
        <v>286924.24199999997</v>
      </c>
      <c r="H270" s="66">
        <f>(+'[24]2012tab8&amp;9A'!$F$103)/1000</f>
        <v>731.406</v>
      </c>
      <c r="I270" s="66">
        <f>(+'[24]2012tab8&amp;9A'!$F$105)/1000</f>
        <v>0</v>
      </c>
      <c r="J270" s="66">
        <f>(+'[24]2012tab8&amp;9A'!$F$107)/1000</f>
        <v>77810.154</v>
      </c>
      <c r="K270" s="66">
        <f>(+'[24]2012tab8&amp;9A'!$F$111)/1000</f>
        <v>2030.692</v>
      </c>
      <c r="L270" s="66">
        <f>(+'[24]2012tab8&amp;9A'!$F$115)/1000</f>
        <v>52853.749</v>
      </c>
      <c r="M270" s="68">
        <f aca="true" t="shared" si="11" ref="M270:M301">(+B270+C270+D270+G270+H270+I270+J270+K270+L270)</f>
        <v>618693.796</v>
      </c>
      <c r="N270" s="36"/>
      <c r="O270" s="36"/>
    </row>
    <row r="271" spans="1:15" ht="13.5" customHeight="1">
      <c r="A271" s="56">
        <v>41090</v>
      </c>
      <c r="B271" s="66">
        <f>(+'[24]2012tab8&amp;9A'!$G$66)/1000</f>
        <v>6217.957</v>
      </c>
      <c r="C271" s="66">
        <f>(+'[24]2012tab8&amp;9A'!$G$69)/1000</f>
        <v>75655.257</v>
      </c>
      <c r="D271" s="66">
        <f>(+'[24]2012tab8&amp;9A'!$G$72)/1000</f>
        <v>119333.251</v>
      </c>
      <c r="E271" s="66">
        <f>(+'[24]2012tab8&amp;9A'!$G$88)/1000</f>
        <v>262438.304</v>
      </c>
      <c r="F271" s="66">
        <f>(+'[24]2012tab8&amp;9A'!$G$89)/1000</f>
        <v>25490.581</v>
      </c>
      <c r="G271" s="67">
        <f t="shared" si="9"/>
        <v>287928.885</v>
      </c>
      <c r="H271" s="66">
        <f>(+'[24]2012tab8&amp;9A'!$G$103)/1000</f>
        <v>610.679</v>
      </c>
      <c r="I271" s="66">
        <f>(+'[24]2012tab8&amp;9A'!$G$105)/1000</f>
        <v>0</v>
      </c>
      <c r="J271" s="66">
        <f>(+'[24]2012tab8&amp;9A'!$G$107)/1000</f>
        <v>78347.386</v>
      </c>
      <c r="K271" s="66">
        <f>(+'[24]2012tab8&amp;9A'!$G$111)/1000</f>
        <v>2800.792</v>
      </c>
      <c r="L271" s="66">
        <f>(+'[24]2012tab8&amp;9A'!$G$115)/1000</f>
        <v>52340.117</v>
      </c>
      <c r="M271" s="68">
        <f t="shared" si="11"/>
        <v>623234.324</v>
      </c>
      <c r="N271" s="36"/>
      <c r="O271" s="36"/>
    </row>
    <row r="272" spans="1:15" ht="13.5" customHeight="1">
      <c r="A272" s="56">
        <v>41121</v>
      </c>
      <c r="B272" s="66">
        <f>(+'[24]2012tab8&amp;9A'!$H$66)/1000</f>
        <v>8113.74</v>
      </c>
      <c r="C272" s="66">
        <f>(+'[24]2012tab8&amp;9A'!$H$69)/1000</f>
        <v>68671.659</v>
      </c>
      <c r="D272" s="66">
        <f>(+'[24]2012tab8&amp;9A'!$H$72)/1000</f>
        <v>109021.199</v>
      </c>
      <c r="E272" s="66">
        <f>(+'[24]2012tab8&amp;9A'!$H$88)/1000</f>
        <v>264675.498</v>
      </c>
      <c r="F272" s="66">
        <f>(+'[24]2012tab8&amp;9A'!$H$89)/1000</f>
        <v>25216.496</v>
      </c>
      <c r="G272" s="67">
        <f t="shared" si="9"/>
        <v>289891.994</v>
      </c>
      <c r="H272" s="66">
        <f>(+'[24]2012tab8&amp;9A'!$H$103)/1000</f>
        <v>661.518</v>
      </c>
      <c r="I272" s="66">
        <f>(+'[24]2012tab8&amp;9A'!$H$105)/1000</f>
        <v>0</v>
      </c>
      <c r="J272" s="66">
        <f>(+'[24]2012tab8&amp;9A'!$H$107)/1000</f>
        <v>80452.824</v>
      </c>
      <c r="K272" s="66">
        <f>(+'[24]2012tab8&amp;9A'!$H$111)/1000</f>
        <v>2471.139</v>
      </c>
      <c r="L272" s="66">
        <f>(+'[24]2012tab8&amp;9A'!$H$115)/1000</f>
        <v>54777.234</v>
      </c>
      <c r="M272" s="68">
        <f t="shared" si="11"/>
        <v>614061.307</v>
      </c>
      <c r="N272" s="36"/>
      <c r="O272" s="36"/>
    </row>
    <row r="273" spans="1:15" ht="13.5" customHeight="1">
      <c r="A273" s="56">
        <v>41152</v>
      </c>
      <c r="B273" s="66">
        <f>(+'[24]2012tab8&amp;9A'!$I$66)/1000</f>
        <v>6531.972</v>
      </c>
      <c r="C273" s="66">
        <f>(+'[24]2012tab8&amp;9A'!$I$69)/1000</f>
        <v>85427.727</v>
      </c>
      <c r="D273" s="66">
        <f>(+'[24]2012tab8&amp;9A'!$I$72)/1000</f>
        <v>116059.659</v>
      </c>
      <c r="E273" s="66">
        <f>(+'[24]2012tab8&amp;9A'!$I$88)/1000</f>
        <v>268819.778</v>
      </c>
      <c r="F273" s="66">
        <f>(+'[24]2012tab8&amp;9A'!$I$89)/1000</f>
        <v>26101.14</v>
      </c>
      <c r="G273" s="67">
        <f t="shared" si="9"/>
        <v>294920.918</v>
      </c>
      <c r="H273" s="66">
        <f>(+'[24]2012tab8&amp;9A'!$I$103)/1000</f>
        <v>740.96</v>
      </c>
      <c r="I273" s="66">
        <f>(+'[24]2012tab8&amp;9A'!$I$105)/1000</f>
        <v>0</v>
      </c>
      <c r="J273" s="66">
        <f>(+'[24]2012tab8&amp;9A'!$I$107)/1000</f>
        <v>77629.661</v>
      </c>
      <c r="K273" s="66">
        <f>(+'[24]2012tab8&amp;9A'!$I$111)/1000</f>
        <v>2469.131</v>
      </c>
      <c r="L273" s="66">
        <f>(+'[24]2012tab8&amp;9A'!$I$115)/1000</f>
        <v>52655.093</v>
      </c>
      <c r="M273" s="68">
        <f t="shared" si="11"/>
        <v>636435.121</v>
      </c>
      <c r="N273" s="36"/>
      <c r="O273" s="36"/>
    </row>
    <row r="274" spans="1:15" ht="13.5" customHeight="1">
      <c r="A274" s="56">
        <v>41182</v>
      </c>
      <c r="B274" s="66">
        <f>(+'[24]2012tab8&amp;9A'!$J$66)/1000</f>
        <v>6486.956</v>
      </c>
      <c r="C274" s="66">
        <f>(+'[24]2012tab8&amp;9A'!$J$69)/1000</f>
        <v>74385.984</v>
      </c>
      <c r="D274" s="66">
        <f>(+'[24]2012tab8&amp;9A'!$J$72)/1000</f>
        <v>112980.135</v>
      </c>
      <c r="E274" s="66">
        <f>(+'[24]2012tab8&amp;9A'!$J$88)/1000</f>
        <v>272844.399</v>
      </c>
      <c r="F274" s="66">
        <f>(+'[24]2012tab8&amp;9A'!$J$89)/1000</f>
        <v>25788.133</v>
      </c>
      <c r="G274" s="67">
        <f t="shared" si="9"/>
        <v>298632.532</v>
      </c>
      <c r="H274" s="66">
        <f>(+'[24]2012tab8&amp;9A'!$J$103)/1000</f>
        <v>443.954</v>
      </c>
      <c r="I274" s="66">
        <f>(+'[24]2012tab8&amp;9A'!$J$105)/1000</f>
        <v>0</v>
      </c>
      <c r="J274" s="66">
        <f>(+'[24]2012tab8&amp;9A'!$J$107)/1000</f>
        <v>77079.271</v>
      </c>
      <c r="K274" s="66">
        <f>(+'[24]2012tab8&amp;9A'!$J$111)/1000</f>
        <v>2101.135</v>
      </c>
      <c r="L274" s="66">
        <f>(+'[24]2012tab8&amp;9A'!$J$115)/1000</f>
        <v>52910.248</v>
      </c>
      <c r="M274" s="68">
        <f t="shared" si="11"/>
        <v>625020.2150000001</v>
      </c>
      <c r="N274" s="36"/>
      <c r="O274" s="36"/>
    </row>
    <row r="275" spans="1:15" ht="13.5" customHeight="1">
      <c r="A275" s="56">
        <v>41213</v>
      </c>
      <c r="B275" s="66">
        <f>(+'[24]2012tab8&amp;9A'!$K$66)/1000</f>
        <v>7251.654</v>
      </c>
      <c r="C275" s="66">
        <f>(+'[24]2012tab8&amp;9A'!$K$69)/1000</f>
        <v>72957.17</v>
      </c>
      <c r="D275" s="66">
        <f>(+'[24]2012tab8&amp;9A'!$K$72)/1000</f>
        <v>109649.759</v>
      </c>
      <c r="E275" s="66">
        <f>(+'[24]2012tab8&amp;9A'!$K$88)/1000</f>
        <v>278199.309</v>
      </c>
      <c r="F275" s="66">
        <f>(+'[24]2012tab8&amp;9A'!$K$89)/1000</f>
        <v>27034.485</v>
      </c>
      <c r="G275" s="67">
        <f t="shared" si="9"/>
        <v>305233.794</v>
      </c>
      <c r="H275" s="66">
        <f>(+'[24]2012tab8&amp;9A'!$K$103)/1000</f>
        <v>338.857</v>
      </c>
      <c r="I275" s="66">
        <f>(+'[24]2012tab8&amp;9A'!$K$105)/1000</f>
        <v>0</v>
      </c>
      <c r="J275" s="66">
        <f>(+'[24]2012tab8&amp;9A'!$K$107)/1000</f>
        <v>78889.807</v>
      </c>
      <c r="K275" s="66">
        <f>(+'[24]2012tab8&amp;9A'!$K$111)/1000</f>
        <v>2302.103</v>
      </c>
      <c r="L275" s="66">
        <f>(+'[24]2012tab8&amp;9A'!$K$115)/1000</f>
        <v>52965.452</v>
      </c>
      <c r="M275" s="68">
        <f t="shared" si="11"/>
        <v>629588.596</v>
      </c>
      <c r="N275" s="36"/>
      <c r="O275" s="36"/>
    </row>
    <row r="276" spans="1:15" ht="13.5" customHeight="1">
      <c r="A276" s="56">
        <v>41243</v>
      </c>
      <c r="B276" s="66">
        <f>(+'[24]2012tab8&amp;9A'!$L$66)/1000</f>
        <v>6401.366</v>
      </c>
      <c r="C276" s="66">
        <f>(+'[24]2012tab8&amp;9A'!$L$69)/1000</f>
        <v>73478.863</v>
      </c>
      <c r="D276" s="66">
        <f>(+'[24]2012tab8&amp;9A'!$L$72)/1000</f>
        <v>104815.841</v>
      </c>
      <c r="E276" s="66">
        <f>(+'[24]2012tab8&amp;9A'!$L$88)/1000</f>
        <v>285105.793</v>
      </c>
      <c r="F276" s="66">
        <f>(+'[24]2012tab8&amp;9A'!$L$89)/1000</f>
        <v>25149.05</v>
      </c>
      <c r="G276" s="67">
        <f t="shared" si="9"/>
        <v>310254.843</v>
      </c>
      <c r="H276" s="66">
        <f>(+'[24]2012tab8&amp;9A'!$L$103)/1000</f>
        <v>297.35</v>
      </c>
      <c r="I276" s="66">
        <f>(+'[24]2012tab8&amp;9A'!$L$105)/1000</f>
        <v>0</v>
      </c>
      <c r="J276" s="66">
        <f>(+'[24]2012tab8&amp;9A'!$L$107)/1000</f>
        <v>88100.461</v>
      </c>
      <c r="K276" s="66">
        <f>(+'[24]2012tab8&amp;9A'!$L$111)/1000</f>
        <v>2448.38</v>
      </c>
      <c r="L276" s="66">
        <f>(+'[24]2012tab8&amp;9A'!$L$115)/1000</f>
        <v>53762.616</v>
      </c>
      <c r="M276" s="68">
        <f t="shared" si="11"/>
        <v>639559.72</v>
      </c>
      <c r="N276" s="36"/>
      <c r="O276" s="36"/>
    </row>
    <row r="277" spans="1:15" ht="13.5" customHeight="1">
      <c r="A277" s="56">
        <v>41274</v>
      </c>
      <c r="B277" s="66">
        <f>(+'[24]2012tab8&amp;9A'!$M$66)/1000</f>
        <v>9949.453</v>
      </c>
      <c r="C277" s="66">
        <f>(+'[24]2012tab8&amp;9A'!$M$69)/1000</f>
        <v>68022.158</v>
      </c>
      <c r="D277" s="66">
        <f>(+'[24]2012tab8&amp;9A'!$M$72)/1000</f>
        <v>126043.601</v>
      </c>
      <c r="E277" s="66">
        <f>(+'[24]2012tab8&amp;9A'!$M$88)/1000</f>
        <v>282168.843</v>
      </c>
      <c r="F277" s="66">
        <f>(+'[24]2012tab8&amp;9A'!$M$89)/1000</f>
        <v>25309.088</v>
      </c>
      <c r="G277" s="67">
        <f t="shared" si="9"/>
        <v>307477.931</v>
      </c>
      <c r="H277" s="66">
        <f>(+'[24]2012tab8&amp;9A'!$M$103)/1000</f>
        <v>198.814</v>
      </c>
      <c r="I277" s="66">
        <f>(+'[24]2012tab8&amp;9A'!$M$105)/1000</f>
        <v>0</v>
      </c>
      <c r="J277" s="66">
        <f>(+'[24]2012tab8&amp;9A'!$M$107)/1000</f>
        <v>88619.371</v>
      </c>
      <c r="K277" s="66">
        <f>(+'[24]2012tab8&amp;9A'!$M$111)/1000</f>
        <v>2065.781</v>
      </c>
      <c r="L277" s="66">
        <f>(+'[24]2012tab8&amp;9A'!$M$115)/1000</f>
        <v>54075.535</v>
      </c>
      <c r="M277" s="68">
        <f t="shared" si="11"/>
        <v>656452.644</v>
      </c>
      <c r="N277" s="36"/>
      <c r="O277" s="36"/>
    </row>
    <row r="278" spans="1:14" ht="13.5" customHeight="1">
      <c r="A278" s="56">
        <v>41305</v>
      </c>
      <c r="B278" s="66">
        <f>(+'[25]2013tab8&amp;9A'!$B$66)/1000</f>
        <v>7397.657</v>
      </c>
      <c r="C278" s="66">
        <f>(+'[25]2013tab8&amp;9A'!$B$69)/1000</f>
        <v>71840.328</v>
      </c>
      <c r="D278" s="66">
        <f>(+'[25]2013tab8&amp;9A'!$B$72)/1000</f>
        <v>128436.268</v>
      </c>
      <c r="E278" s="66">
        <f>(+'[25]2013tab8&amp;9A'!$B$88)/1000</f>
        <v>288519.766</v>
      </c>
      <c r="F278" s="66">
        <f>(+'[25]2013tab8&amp;9A'!$B$89)/1000</f>
        <v>22964.408</v>
      </c>
      <c r="G278" s="67">
        <f t="shared" si="9"/>
        <v>311484.174</v>
      </c>
      <c r="H278" s="66">
        <f>(+'[25]2013tab8&amp;9A'!$B$103)/1000</f>
        <v>99.867</v>
      </c>
      <c r="I278" s="66">
        <f>(+'[25]2013tab8&amp;9A'!$B$105)/1000</f>
        <v>0</v>
      </c>
      <c r="J278" s="66">
        <f>(+'[25]2013tab8&amp;9A'!$B$107)/1000</f>
        <v>84312.415</v>
      </c>
      <c r="K278" s="66">
        <f>(+'[25]2013tab8&amp;9A'!$B$111)/1000</f>
        <v>1926.942</v>
      </c>
      <c r="L278" s="66">
        <f>(+'[25]2013tab8&amp;9A'!$B$115)/1000</f>
        <v>52126.014</v>
      </c>
      <c r="M278" s="68">
        <f t="shared" si="11"/>
        <v>657623.665</v>
      </c>
      <c r="N278" s="36"/>
    </row>
    <row r="279" spans="1:14" ht="13.5" customHeight="1">
      <c r="A279" s="56">
        <v>41333</v>
      </c>
      <c r="B279" s="66">
        <f>(+'[25]2013tab8&amp;9A'!$C$66)/1000</f>
        <v>7127.512</v>
      </c>
      <c r="C279" s="66">
        <f>(+'[25]2013tab8&amp;9A'!$C$69)/1000</f>
        <v>82150.266</v>
      </c>
      <c r="D279" s="66">
        <f>(+'[25]2013tab8&amp;9A'!$C$72)/1000</f>
        <v>135700.054</v>
      </c>
      <c r="E279" s="66">
        <f>(+'[25]2013tab8&amp;9A'!$C$88)/1000</f>
        <v>294066.236</v>
      </c>
      <c r="F279" s="66">
        <f>(+'[25]2013tab8&amp;9A'!$C$89)/1000</f>
        <v>23649.561</v>
      </c>
      <c r="G279" s="67">
        <f t="shared" si="9"/>
        <v>317715.79699999996</v>
      </c>
      <c r="H279" s="66">
        <f>(+'[25]2013tab8&amp;9A'!$C$103)/1000</f>
        <v>0</v>
      </c>
      <c r="I279" s="66">
        <f>(+'[25]2013tab8&amp;9A'!$C$105)/1000</f>
        <v>0</v>
      </c>
      <c r="J279" s="66">
        <f>(+'[25]2013tab8&amp;9A'!$C$107)/1000</f>
        <v>84690.185</v>
      </c>
      <c r="K279" s="66">
        <f>(+'[25]2013tab8&amp;9A'!$C$111)/1000</f>
        <v>1813.381</v>
      </c>
      <c r="L279" s="66">
        <f>(+'[25]2013tab8&amp;9A'!$C$115)/1000</f>
        <v>50180.233</v>
      </c>
      <c r="M279" s="68">
        <f t="shared" si="11"/>
        <v>679377.4280000001</v>
      </c>
      <c r="N279" s="36"/>
    </row>
    <row r="280" spans="1:14" ht="13.5" customHeight="1">
      <c r="A280" s="56">
        <v>41364</v>
      </c>
      <c r="B280" s="66">
        <f>(+'[25]2013tab8&amp;9A'!$D$66)/1000</f>
        <v>6897.586</v>
      </c>
      <c r="C280" s="66">
        <f>(+'[25]2013tab8&amp;9A'!$D$69)/1000</f>
        <v>72177.065</v>
      </c>
      <c r="D280" s="66">
        <f>(+'[25]2013tab8&amp;9A'!$D$72)/1000</f>
        <v>139609.215</v>
      </c>
      <c r="E280" s="66">
        <f>(+'[25]2013tab8&amp;9A'!$D$88)/1000</f>
        <v>299945.953</v>
      </c>
      <c r="F280" s="66">
        <f>(+'[25]2013tab8&amp;9A'!$D$89)/1000</f>
        <v>22834.574</v>
      </c>
      <c r="G280" s="67">
        <f t="shared" si="9"/>
        <v>322780.527</v>
      </c>
      <c r="H280" s="66">
        <f>(+'[25]2013tab8&amp;9A'!$D$103)/1000</f>
        <v>360.145</v>
      </c>
      <c r="I280" s="66">
        <f>(+'[25]2013tab8&amp;9A'!$D$105)/1000</f>
        <v>0</v>
      </c>
      <c r="J280" s="66">
        <f>(+'[25]2013tab8&amp;9A'!$D$107)/1000</f>
        <v>84100.27</v>
      </c>
      <c r="K280" s="66">
        <f>(+'[25]2013tab8&amp;9A'!$D$111)/1000</f>
        <v>2602.665</v>
      </c>
      <c r="L280" s="66">
        <f>(+'[25]2013tab8&amp;9A'!$D$115)/1000</f>
        <v>57459.871</v>
      </c>
      <c r="M280" s="68">
        <f t="shared" si="11"/>
        <v>685987.344</v>
      </c>
      <c r="N280" s="36"/>
    </row>
    <row r="281" spans="1:14" ht="13.5" customHeight="1">
      <c r="A281" s="56">
        <v>41394</v>
      </c>
      <c r="B281" s="66">
        <f>(+'[25]2013tab8&amp;9A'!$F$66)/1000</f>
        <v>6651.093</v>
      </c>
      <c r="C281" s="66">
        <f>(+'[25]2013tab8&amp;9A'!$F$69)/1000</f>
        <v>64117.127</v>
      </c>
      <c r="D281" s="66">
        <f>(+'[25]2013tab8&amp;9A'!$F$72)/1000</f>
        <v>140748.249</v>
      </c>
      <c r="E281" s="66">
        <f>(+'[25]2013tab8&amp;9A'!$F$88)/1000</f>
        <v>304533.734</v>
      </c>
      <c r="F281" s="66">
        <f>(+'[25]2013tab8&amp;9A'!$F$89)/1000</f>
        <v>25682.798</v>
      </c>
      <c r="G281" s="67">
        <f t="shared" si="9"/>
        <v>330216.532</v>
      </c>
      <c r="H281" s="66">
        <f>(+'[25]2013tab8&amp;9A'!$F$103)/1000</f>
        <v>287.972</v>
      </c>
      <c r="I281" s="66">
        <f>(+'[25]2013tab8&amp;9A'!$F$105)/1000</f>
        <v>0</v>
      </c>
      <c r="J281" s="66">
        <f>(+'[25]2013tab8&amp;9A'!$F$107)/1000</f>
        <v>83838.273</v>
      </c>
      <c r="K281" s="66">
        <f>(+'[25]2013tab8&amp;9A'!$F$111)/1000</f>
        <v>1768.955</v>
      </c>
      <c r="L281" s="66">
        <f>(+'[25]2013tab8&amp;9A'!$F$115)/1000</f>
        <v>58101.051</v>
      </c>
      <c r="M281" s="68">
        <f t="shared" si="11"/>
        <v>685729.252</v>
      </c>
      <c r="N281" s="36"/>
    </row>
    <row r="282" spans="1:14" ht="13.5" customHeight="1">
      <c r="A282" s="56">
        <v>41425</v>
      </c>
      <c r="B282" s="66">
        <f>(+'[25]2013tab8&amp;9A'!$F$66)/1000</f>
        <v>6651.093</v>
      </c>
      <c r="C282" s="66">
        <f>(+'[25]2013tab8&amp;9A'!$F$69)/1000</f>
        <v>64117.127</v>
      </c>
      <c r="D282" s="66">
        <f>(+'[25]2013tab8&amp;9A'!$F$72)/1000</f>
        <v>140748.249</v>
      </c>
      <c r="E282" s="66">
        <f>(+'[25]2013tab8&amp;9A'!$F$88)/1000</f>
        <v>304533.734</v>
      </c>
      <c r="F282" s="66">
        <f>(+'[25]2013tab8&amp;9A'!$F$89)/1000</f>
        <v>25682.798</v>
      </c>
      <c r="G282" s="67">
        <f t="shared" si="9"/>
        <v>330216.532</v>
      </c>
      <c r="H282" s="66">
        <f>(+'[25]2013tab8&amp;9A'!$F$103)/1000</f>
        <v>287.972</v>
      </c>
      <c r="I282" s="66">
        <f>(+'[25]2013tab8&amp;9A'!$F$105)/1000</f>
        <v>0</v>
      </c>
      <c r="J282" s="66">
        <f>(+'[25]2013tab8&amp;9A'!$F$107)/1000</f>
        <v>83838.273</v>
      </c>
      <c r="K282" s="66">
        <f>(+'[25]2013tab8&amp;9A'!$F$111)/1000</f>
        <v>1768.955</v>
      </c>
      <c r="L282" s="66">
        <f>(+'[25]2013tab8&amp;9A'!$F$115)/1000</f>
        <v>58101.051</v>
      </c>
      <c r="M282" s="68">
        <f t="shared" si="11"/>
        <v>685729.252</v>
      </c>
      <c r="N282" s="36"/>
    </row>
    <row r="283" spans="1:14" ht="13.5" customHeight="1">
      <c r="A283" s="56">
        <v>41455</v>
      </c>
      <c r="B283" s="66">
        <f>(+'[25]2013tab8&amp;9A'!$G$66)/1000</f>
        <v>6983.488</v>
      </c>
      <c r="C283" s="66">
        <f>(+'[25]2013tab8&amp;9A'!$G$69)/1000</f>
        <v>66562.374</v>
      </c>
      <c r="D283" s="66">
        <f>(+'[25]2013tab8&amp;9A'!$G$72)/1000</f>
        <v>137254.719</v>
      </c>
      <c r="E283" s="66">
        <f>(+'[25]2013tab8&amp;9A'!$G$88)/1000</f>
        <v>307634.789</v>
      </c>
      <c r="F283" s="66">
        <f>(+'[25]2013tab8&amp;9A'!$G$89)/1000</f>
        <v>26256.247</v>
      </c>
      <c r="G283" s="67">
        <f t="shared" si="9"/>
        <v>333891.03599999996</v>
      </c>
      <c r="H283" s="66">
        <f>(+'[25]2013tab8&amp;9A'!$G$103)/1000</f>
        <v>288.121</v>
      </c>
      <c r="I283" s="66">
        <f>(+'[25]2013tab8&amp;9A'!$G$105)/1000</f>
        <v>0</v>
      </c>
      <c r="J283" s="66">
        <f>(+'[25]2013tab8&amp;9A'!$G$107)/1000</f>
        <v>83576.134</v>
      </c>
      <c r="K283" s="66">
        <f>(+'[25]2013tab8&amp;9A'!$G$111)/1000</f>
        <v>2262.1</v>
      </c>
      <c r="L283" s="66">
        <f>(+'[25]2013tab8&amp;9A'!$G$115)/1000</f>
        <v>57900.702</v>
      </c>
      <c r="M283" s="68">
        <f t="shared" si="11"/>
        <v>688718.674</v>
      </c>
      <c r="N283" s="36"/>
    </row>
    <row r="284" spans="1:14" ht="13.5" customHeight="1">
      <c r="A284" s="56">
        <v>41486</v>
      </c>
      <c r="B284" s="66">
        <f>(+'[25]2013tab8&amp;9A'!$H$66)/1000</f>
        <v>7736.666</v>
      </c>
      <c r="C284" s="66">
        <f>(+'[25]2013tab8&amp;9A'!$H$69)/1000</f>
        <v>64074.433</v>
      </c>
      <c r="D284" s="66">
        <f>(+'[25]2013tab8&amp;9A'!$H$72)/1000</f>
        <v>143110.955</v>
      </c>
      <c r="E284" s="66">
        <f>(+'[25]2013tab8&amp;9A'!$H$88)/1000</f>
        <v>311596.697</v>
      </c>
      <c r="F284" s="66">
        <f>(+'[25]2013tab8&amp;9A'!$H$89)/1000</f>
        <v>25692.543</v>
      </c>
      <c r="G284" s="67">
        <f t="shared" si="9"/>
        <v>337289.24</v>
      </c>
      <c r="H284" s="66">
        <f>(+'[25]2013tab8&amp;9A'!$H$103)/1000</f>
        <v>357.349</v>
      </c>
      <c r="I284" s="66">
        <f>(+'[25]2013tab8&amp;9A'!$H$105)/1000</f>
        <v>0</v>
      </c>
      <c r="J284" s="66">
        <f>(+'[25]2013tab8&amp;9A'!$H$107)/1000</f>
        <v>83492.185</v>
      </c>
      <c r="K284" s="66">
        <f>(+'[25]2013tab8&amp;9A'!$H$111)/1000</f>
        <v>1203.563</v>
      </c>
      <c r="L284" s="66">
        <f>(+'[25]2013tab8&amp;9A'!$H$115)/1000</f>
        <v>55419.548</v>
      </c>
      <c r="M284" s="68">
        <f t="shared" si="11"/>
        <v>692683.9389999999</v>
      </c>
      <c r="N284" s="36"/>
    </row>
    <row r="285" spans="1:14" ht="13.5" customHeight="1">
      <c r="A285" s="56">
        <v>41517</v>
      </c>
      <c r="B285" s="66">
        <f>(+'[25]2013tab8&amp;9A'!$I$66)/1000</f>
        <v>6473.931</v>
      </c>
      <c r="C285" s="66">
        <f>(+'[25]2013tab8&amp;9A'!$I$69)/1000</f>
        <v>70338.76</v>
      </c>
      <c r="D285" s="66">
        <f>(+'[25]2013tab8&amp;9A'!$I$72)/1000</f>
        <v>151358.212</v>
      </c>
      <c r="E285" s="66">
        <f>(+'[25]2013tab8&amp;9A'!$I$88)/1000</f>
        <v>321762.737</v>
      </c>
      <c r="F285" s="66">
        <f>(+'[25]2013tab8&amp;9A'!$I$89)/1000</f>
        <v>26630.132</v>
      </c>
      <c r="G285" s="67">
        <f t="shared" si="9"/>
        <v>348392.869</v>
      </c>
      <c r="H285" s="66">
        <f>(+'[25]2013tab8&amp;9A'!$I$103)/1000</f>
        <v>66.439</v>
      </c>
      <c r="I285" s="66">
        <f>(+'[25]2013tab8&amp;9A'!$I$105)/1000</f>
        <v>0</v>
      </c>
      <c r="J285" s="66">
        <f>(+'[25]2013tab8&amp;9A'!$I$107)/1000</f>
        <v>84077.345</v>
      </c>
      <c r="K285" s="66">
        <f>(+'[25]2013tab8&amp;9A'!$I$111)/1000</f>
        <v>1667.021</v>
      </c>
      <c r="L285" s="66">
        <f>(+'[25]2013tab8&amp;9A'!$I$115)/1000</f>
        <v>54758.378</v>
      </c>
      <c r="M285" s="68">
        <f t="shared" si="11"/>
        <v>717132.955</v>
      </c>
      <c r="N285" s="36"/>
    </row>
    <row r="286" spans="1:14" ht="13.5" customHeight="1">
      <c r="A286" s="56">
        <v>41547</v>
      </c>
      <c r="B286" s="66">
        <f>(+'[25]2013tab8&amp;9A'!$J$66)/1000</f>
        <v>6951.747</v>
      </c>
      <c r="C286" s="66">
        <f>(+'[25]2013tab8&amp;9A'!$J$69)/1000</f>
        <v>67233.615</v>
      </c>
      <c r="D286" s="66">
        <f>(+'[25]2013tab8&amp;9A'!$J$72)/1000</f>
        <v>150139.211</v>
      </c>
      <c r="E286" s="66">
        <f>(+'[25]2013tab8&amp;9A'!$J$88)/1000</f>
        <v>326098.799</v>
      </c>
      <c r="F286" s="66">
        <f>(+'[25]2013tab8&amp;9A'!$J$89)/1000</f>
        <v>29667.371</v>
      </c>
      <c r="G286" s="67">
        <f t="shared" si="9"/>
        <v>355766.17</v>
      </c>
      <c r="H286" s="66">
        <f>(+'[25]2013tab8&amp;9A'!$J$103)/1000</f>
        <v>199.061</v>
      </c>
      <c r="I286" s="66">
        <f>(+'[25]2013tab8&amp;9A'!$J$105)/1000</f>
        <v>0</v>
      </c>
      <c r="J286" s="66">
        <f>(+'[25]2013tab8&amp;9A'!$J$107)/1000</f>
        <v>83637.65</v>
      </c>
      <c r="K286" s="66">
        <f>(+'[25]2013tab8&amp;9A'!$J$111)/1000</f>
        <v>2007.134</v>
      </c>
      <c r="L286" s="66">
        <f>(+'[25]2013tab8&amp;9A'!$J$115)/1000</f>
        <v>61510.335</v>
      </c>
      <c r="M286" s="68">
        <f t="shared" si="11"/>
        <v>727444.923</v>
      </c>
      <c r="N286" s="36"/>
    </row>
    <row r="287" spans="1:14" ht="13.5" customHeight="1">
      <c r="A287" s="56">
        <v>41578</v>
      </c>
      <c r="B287" s="66">
        <f>(+'[25]2013tab8&amp;9A'!$K$66)/1000</f>
        <v>7055.479</v>
      </c>
      <c r="C287" s="66">
        <f>(+'[25]2013tab8&amp;9A'!$K$69)/1000</f>
        <v>68606.625</v>
      </c>
      <c r="D287" s="66">
        <f>(+'[25]2013tab8&amp;9A'!$K$72)/1000</f>
        <v>152713.704</v>
      </c>
      <c r="E287" s="66">
        <f>(+'[25]2013tab8&amp;9A'!$K$88)/1000</f>
        <v>327277.334</v>
      </c>
      <c r="F287" s="66">
        <f>(+'[25]2013tab8&amp;9A'!$K$89)/1000</f>
        <v>28116.837</v>
      </c>
      <c r="G287" s="67">
        <f t="shared" si="9"/>
        <v>355394.171</v>
      </c>
      <c r="H287" s="66">
        <f>(+'[25]2013tab8&amp;9A'!$K$103)/1000</f>
        <v>333.827</v>
      </c>
      <c r="I287" s="66">
        <f>(+'[25]2013tab8&amp;9A'!$K$105)/1000</f>
        <v>0</v>
      </c>
      <c r="J287" s="66">
        <f>(+'[25]2013tab8&amp;9A'!$K$107)/1000</f>
        <v>83712.367</v>
      </c>
      <c r="K287" s="66">
        <f>(+'[25]2013tab8&amp;9A'!$K$111)/1000</f>
        <v>1252.909</v>
      </c>
      <c r="L287" s="66">
        <f>(+'[25]2013tab8&amp;9A'!$K$115)/1000</f>
        <v>61117.077</v>
      </c>
      <c r="M287" s="68">
        <f t="shared" si="11"/>
        <v>730186.1590000001</v>
      </c>
      <c r="N287" s="36"/>
    </row>
    <row r="288" spans="1:14" ht="13.5" customHeight="1">
      <c r="A288" s="56">
        <v>41608</v>
      </c>
      <c r="B288" s="66">
        <f>(+'[25]2013tab8&amp;9A'!$L$66)/1000</f>
        <v>6996.553</v>
      </c>
      <c r="C288" s="66">
        <f>(+'[25]2013tab8&amp;9A'!$L$69)/1000</f>
        <v>64976.651</v>
      </c>
      <c r="D288" s="66">
        <f>(+'[25]2013tab8&amp;9A'!$L$72)/1000</f>
        <v>150069.699</v>
      </c>
      <c r="E288" s="66">
        <f>(+'[25]2013tab8&amp;9A'!$L$88)/1000</f>
        <v>332066.634</v>
      </c>
      <c r="F288" s="66">
        <f>(+'[25]2013tab8&amp;9A'!$L$89)/1000</f>
        <v>29485.852</v>
      </c>
      <c r="G288" s="67">
        <f t="shared" si="9"/>
        <v>361552.48600000003</v>
      </c>
      <c r="H288" s="66">
        <f>(+'[25]2013tab8&amp;9A'!$L$103)/1000</f>
        <v>409.706</v>
      </c>
      <c r="I288" s="66">
        <f>(+'[25]2013tab8&amp;9A'!$M$105)/1000</f>
        <v>0</v>
      </c>
      <c r="J288" s="66">
        <f>(+'[25]2013tab8&amp;9A'!$L$107)/1000</f>
        <v>83789.259</v>
      </c>
      <c r="K288" s="66">
        <f>(+'[25]2013tab8&amp;9A'!$L$111)/1000</f>
        <v>1625.542</v>
      </c>
      <c r="L288" s="66">
        <f>(+'[25]2013tab8&amp;9A'!$L$115)/1000</f>
        <v>61955.4</v>
      </c>
      <c r="M288" s="68">
        <f t="shared" si="11"/>
        <v>731375.296</v>
      </c>
      <c r="N288" s="36"/>
    </row>
    <row r="289" spans="1:14" ht="13.5" customHeight="1">
      <c r="A289" s="56">
        <v>41639</v>
      </c>
      <c r="B289" s="66">
        <f>(+'[25]2013tab8&amp;9A'!$M$66)/1000</f>
        <v>11160.353</v>
      </c>
      <c r="C289" s="66">
        <f>(+'[25]2013tab8&amp;9A'!$M$69)/1000</f>
        <v>64953.443</v>
      </c>
      <c r="D289" s="66">
        <f>(+'[25]2013tab8&amp;9A'!$M$72)/1000</f>
        <v>153521.224</v>
      </c>
      <c r="E289" s="66">
        <f>(+'[25]2013tab8&amp;9A'!$M$88)/1000</f>
        <v>334081.27</v>
      </c>
      <c r="F289" s="66">
        <f>(+'[25]2013tab8&amp;9A'!$M$89)/1000</f>
        <v>28035.652</v>
      </c>
      <c r="G289" s="67">
        <f t="shared" si="9"/>
        <v>362116.922</v>
      </c>
      <c r="H289" s="66">
        <f>(+'[25]2013tab8&amp;9A'!$M$103)/1000</f>
        <v>311.09</v>
      </c>
      <c r="I289" s="66">
        <f>(+'[25]2013tab8&amp;9A'!$M$105)/1000</f>
        <v>0</v>
      </c>
      <c r="J289" s="66">
        <f>(+'[25]2013tab8&amp;9A'!$M$107)/1000</f>
        <v>83050.68</v>
      </c>
      <c r="K289" s="66">
        <f>(+'[25]2013tab8&amp;9A'!$M$111)/1000</f>
        <v>2345.358</v>
      </c>
      <c r="L289" s="66">
        <f>(+'[25]2013tab8&amp;9A'!$M$115)/1000</f>
        <v>57537.252</v>
      </c>
      <c r="M289" s="68">
        <f t="shared" si="11"/>
        <v>734996.322</v>
      </c>
      <c r="N289" s="36"/>
    </row>
    <row r="290" spans="1:14" ht="13.5" customHeight="1">
      <c r="A290" s="56">
        <v>41670</v>
      </c>
      <c r="B290" s="66">
        <f>(+'[26]2014tab8&amp;9A'!$B$66)/1000</f>
        <v>6420.088</v>
      </c>
      <c r="C290" s="66">
        <f>(+'[26]2014tab8&amp;9A'!$B$69)/1000</f>
        <v>67505.674</v>
      </c>
      <c r="D290" s="66">
        <f>(+'[26]2014tab8&amp;9A'!$B$72)/1000</f>
        <v>148652.064</v>
      </c>
      <c r="E290" s="66">
        <f>(+'[26]2014tab8&amp;9A'!$B$88)/1000</f>
        <v>332896.385</v>
      </c>
      <c r="F290" s="66">
        <f>(+'[26]2014tab8&amp;9A'!$B$89)/1000</f>
        <v>26043.341</v>
      </c>
      <c r="G290" s="67">
        <f aca="true" t="shared" si="12" ref="G290:G353">SUM(E290:F290)</f>
        <v>358939.726</v>
      </c>
      <c r="H290" s="66">
        <f>(+'[26]2014tab8&amp;9A'!$B$103)/1000</f>
        <v>266.823</v>
      </c>
      <c r="I290" s="66">
        <f>(+'[26]2014tab8&amp;9A'!$B$105)/1000</f>
        <v>0</v>
      </c>
      <c r="J290" s="66">
        <f>(+'[26]2014tab8&amp;9A'!$B$107)/1000</f>
        <v>83105.315</v>
      </c>
      <c r="K290" s="66">
        <f>(+'[26]2014tab8&amp;9A'!$B$111)/1000</f>
        <v>1781.115</v>
      </c>
      <c r="L290" s="66">
        <f>(+'[26]2014tab8&amp;9A'!$B$115)/1000</f>
        <v>56789.948</v>
      </c>
      <c r="M290" s="68">
        <f t="shared" si="11"/>
        <v>723460.7529999999</v>
      </c>
      <c r="N290" s="36"/>
    </row>
    <row r="291" spans="1:14" ht="13.5" customHeight="1">
      <c r="A291" s="56">
        <v>41698</v>
      </c>
      <c r="B291" s="66">
        <f>(+'[26]2014tab8&amp;9A'!$C$66)/1000</f>
        <v>6813.43</v>
      </c>
      <c r="C291" s="66">
        <f>(+'[26]2014tab8&amp;9A'!$C$69)/1000</f>
        <v>96377.093</v>
      </c>
      <c r="D291" s="66">
        <f>(+'[26]2014tab8&amp;9A'!$C$72)/1000</f>
        <v>149546.819</v>
      </c>
      <c r="E291" s="66">
        <f>(+'[26]2014tab8&amp;9A'!$C$88)/1000</f>
        <v>336817.325</v>
      </c>
      <c r="F291" s="66">
        <f>(+'[26]2014tab8&amp;9A'!$C$89)/1000</f>
        <v>27698.696</v>
      </c>
      <c r="G291" s="67">
        <f t="shared" si="12"/>
        <v>364516.021</v>
      </c>
      <c r="H291" s="66">
        <f>(+'[26]2014tab8&amp;9A'!$C$103)/1000</f>
        <v>185.362</v>
      </c>
      <c r="I291" s="66">
        <f>(+'[26]2014tab8&amp;9A'!$C$105)/1000</f>
        <v>0</v>
      </c>
      <c r="J291" s="66">
        <f>(+'[26]2014tab8&amp;9A'!$C$107)/1000</f>
        <v>83174.313</v>
      </c>
      <c r="K291" s="66">
        <f>(+'[26]2014tab8&amp;9A'!$C$111)/1000</f>
        <v>2176.737</v>
      </c>
      <c r="L291" s="66">
        <f>(+'[26]2014tab8&amp;9A'!$C$115)/1000</f>
        <v>57514.754</v>
      </c>
      <c r="M291" s="68">
        <f t="shared" si="11"/>
        <v>760304.5289999999</v>
      </c>
      <c r="N291" s="36"/>
    </row>
    <row r="292" spans="1:14" ht="13.5" customHeight="1">
      <c r="A292" s="56">
        <v>41729</v>
      </c>
      <c r="B292" s="66">
        <f>(+'[26]2014tab8&amp;9A'!$D$66)/1000</f>
        <v>7376.148</v>
      </c>
      <c r="C292" s="66">
        <f>(+'[26]2014tab8&amp;9A'!$D$69)/1000</f>
        <v>104527.233</v>
      </c>
      <c r="D292" s="66">
        <f>(+'[26]2014tab8&amp;9A'!$D$72)/1000</f>
        <v>142113.769</v>
      </c>
      <c r="E292" s="66">
        <f>(+'[26]2014tab8&amp;9A'!$D$88)/1000</f>
        <v>337085.26</v>
      </c>
      <c r="F292" s="66">
        <f>(+'[26]2014tab8&amp;9A'!$D$89)/1000</f>
        <v>24827.742</v>
      </c>
      <c r="G292" s="67">
        <f t="shared" si="12"/>
        <v>361913.002</v>
      </c>
      <c r="H292" s="66">
        <f>(+'[26]2014tab8&amp;9A'!$D$103)/1000</f>
        <v>272.755</v>
      </c>
      <c r="I292" s="66">
        <f>(+'[26]2014tab8&amp;9A'!$D$105)/1000</f>
        <v>0</v>
      </c>
      <c r="J292" s="66">
        <f>(+'[26]2014tab8&amp;9A'!$D$107)/1000</f>
        <v>85783.29</v>
      </c>
      <c r="K292" s="66">
        <f>(+'[26]2014tab8&amp;9A'!$D$111)/1000</f>
        <v>5431.75</v>
      </c>
      <c r="L292" s="66">
        <f>(+'[26]2014tab8&amp;9A'!$D$115)/1000</f>
        <v>60125.317</v>
      </c>
      <c r="M292" s="68">
        <f t="shared" si="11"/>
        <v>767543.2640000001</v>
      </c>
      <c r="N292" s="36"/>
    </row>
    <row r="293" spans="1:14" ht="13.5" customHeight="1">
      <c r="A293" s="56">
        <v>41759</v>
      </c>
      <c r="B293" s="66">
        <f>(+'[26]2014tab8&amp;9A'!$E$66)/1000</f>
        <v>7652.919</v>
      </c>
      <c r="C293" s="66">
        <f>(+'[26]2014tab8&amp;9A'!$E$69)/1000</f>
        <v>109019.074</v>
      </c>
      <c r="D293" s="66">
        <f>(+'[26]2014tab8&amp;9A'!$E$72)/1000</f>
        <v>151244.264</v>
      </c>
      <c r="E293" s="66">
        <f>(+'[26]2014tab8&amp;9A'!$E$88)/1000</f>
        <v>335803.934</v>
      </c>
      <c r="F293" s="66">
        <f>(+'[26]2014tab8&amp;9A'!$E$89)/1000</f>
        <v>26710.325</v>
      </c>
      <c r="G293" s="67">
        <f t="shared" si="12"/>
        <v>362514.259</v>
      </c>
      <c r="H293" s="66">
        <f>(+'[26]2014tab8&amp;9A'!$E$103)/1000</f>
        <v>168.245</v>
      </c>
      <c r="I293" s="66">
        <f>(+'[26]2014tab8&amp;9A'!$E$105)/1000</f>
        <v>0</v>
      </c>
      <c r="J293" s="66">
        <f>(+'[26]2014tab8&amp;9A'!$E$107)/1000</f>
        <v>88094.774</v>
      </c>
      <c r="K293" s="66">
        <f>(+'[26]2014tab8&amp;9A'!$E$111)/1000</f>
        <v>2124.428</v>
      </c>
      <c r="L293" s="66">
        <f>(+'[26]2014tab8&amp;9A'!$E$115)/1000</f>
        <v>56374.287</v>
      </c>
      <c r="M293" s="68">
        <f t="shared" si="11"/>
        <v>777192.25</v>
      </c>
      <c r="N293" s="36"/>
    </row>
    <row r="294" spans="1:14" ht="13.5" customHeight="1">
      <c r="A294" s="56">
        <v>41790</v>
      </c>
      <c r="B294" s="66">
        <f>(+'[26]2014tab8&amp;9A'!$F$66)/1000</f>
        <v>8008.298</v>
      </c>
      <c r="C294" s="66">
        <f>(+'[26]2014tab8&amp;9A'!$F$69)/1000</f>
        <v>105451</v>
      </c>
      <c r="D294" s="66">
        <f>(+'[26]2014tab8&amp;9A'!$F$72)/1000</f>
        <v>162820.674</v>
      </c>
      <c r="E294" s="66">
        <f>(+'[26]2014tab8&amp;9A'!$F$88)/1000</f>
        <v>338088.287</v>
      </c>
      <c r="F294" s="66">
        <f>(+'[26]2014tab8&amp;9A'!$F$89)/1000</f>
        <v>27688.071</v>
      </c>
      <c r="G294" s="67">
        <f t="shared" si="12"/>
        <v>365776.358</v>
      </c>
      <c r="H294" s="66">
        <f>(+'[26]2014tab8&amp;9A'!$F$103)/1000</f>
        <v>104.369</v>
      </c>
      <c r="I294" s="66">
        <f>(+'[26]2014tab8&amp;9A'!$F$105)/1000</f>
        <v>0</v>
      </c>
      <c r="J294" s="66">
        <f>(+'[26]2014tab8&amp;9A'!$F$107)/1000</f>
        <v>88562.481</v>
      </c>
      <c r="K294" s="66">
        <f>(+'[26]2014tab8&amp;9A'!$F$111)/1000</f>
        <v>1881.254</v>
      </c>
      <c r="L294" s="66">
        <f>(+'[26]2014tab8&amp;9A'!$F$115)/1000</f>
        <v>58969.07</v>
      </c>
      <c r="M294" s="68">
        <f t="shared" si="11"/>
        <v>791573.504</v>
      </c>
      <c r="N294" s="36"/>
    </row>
    <row r="295" spans="1:14" ht="13.5" customHeight="1">
      <c r="A295" s="56">
        <v>41820</v>
      </c>
      <c r="B295" s="66">
        <f>(+'[26]2014tab8&amp;9A'!$G$66)/1000</f>
        <v>8445.371</v>
      </c>
      <c r="C295" s="66">
        <f>(+'[26]2014tab8&amp;9A'!$G$69)/1000</f>
        <v>129010.745</v>
      </c>
      <c r="D295" s="66">
        <f>(+'[26]2014tab8&amp;9A'!$G$72)/1000</f>
        <v>154120.631</v>
      </c>
      <c r="E295" s="66">
        <f>(+'[26]2014tab8&amp;9A'!$G$88)/1000</f>
        <v>341043.18</v>
      </c>
      <c r="F295" s="66">
        <f>(+'[26]2014tab8&amp;9A'!$G$89)/1000</f>
        <v>30055.829</v>
      </c>
      <c r="G295" s="67">
        <f t="shared" si="12"/>
        <v>371099.009</v>
      </c>
      <c r="H295" s="66">
        <f>(+'[26]2014tab8&amp;9A'!$G$103)/1000</f>
        <v>41.092</v>
      </c>
      <c r="I295" s="66">
        <f>(+'[26]2014tab8&amp;9A'!$G$105)/1000</f>
        <v>0</v>
      </c>
      <c r="J295" s="66">
        <f>(+'[26]2014tab8&amp;9A'!$G$107)/1000</f>
        <v>79233.958</v>
      </c>
      <c r="K295" s="66">
        <f>(+'[26]2014tab8&amp;9A'!$G$111)/1000</f>
        <v>3163.203</v>
      </c>
      <c r="L295" s="66">
        <f>(+'[26]2014tab8&amp;9A'!$G$115)/1000</f>
        <v>58256.839</v>
      </c>
      <c r="M295" s="68">
        <f t="shared" si="11"/>
        <v>803370.848</v>
      </c>
      <c r="N295" s="36"/>
    </row>
    <row r="296" spans="1:14" ht="13.5" customHeight="1">
      <c r="A296" s="56">
        <v>41851</v>
      </c>
      <c r="B296" s="66">
        <f>(+'[26]2014tab8&amp;9A'!$H$66)/1000</f>
        <v>8033.175</v>
      </c>
      <c r="C296" s="66">
        <f>(+'[26]2014tab8&amp;9A'!$H$69)/1000</f>
        <v>123597.917</v>
      </c>
      <c r="D296" s="66">
        <f>(+'[26]2014tab8&amp;9A'!$H$72)/1000</f>
        <v>144120.989</v>
      </c>
      <c r="E296" s="66">
        <f>(+'[26]2014tab8&amp;9A'!$H$88)/1000</f>
        <v>348460.264</v>
      </c>
      <c r="F296" s="66">
        <f>(+'[26]2014tab8&amp;9A'!$H$89)/1000</f>
        <v>28875.137</v>
      </c>
      <c r="G296" s="67">
        <f t="shared" si="12"/>
        <v>377335.401</v>
      </c>
      <c r="H296" s="66">
        <f>(+'[26]2014tab8&amp;9A'!$H$103)/1000</f>
        <v>0</v>
      </c>
      <c r="I296" s="66">
        <f>(+'[26]2014tab8&amp;9A'!$H$105)/1000</f>
        <v>0</v>
      </c>
      <c r="J296" s="66">
        <f>(+'[26]2014tab8&amp;9A'!$H$107)/1000</f>
        <v>80863.101</v>
      </c>
      <c r="K296" s="66">
        <f>(+'[26]2014tab8&amp;9A'!$H$111)/1000</f>
        <v>2188.311</v>
      </c>
      <c r="L296" s="66">
        <f>(+'[26]2014tab8&amp;9A'!$H$115)/1000</f>
        <v>57148.123</v>
      </c>
      <c r="M296" s="68">
        <f t="shared" si="11"/>
        <v>793287.0170000001</v>
      </c>
      <c r="N296" s="36"/>
    </row>
    <row r="297" spans="1:14" ht="13.5" customHeight="1">
      <c r="A297" s="56">
        <v>41882</v>
      </c>
      <c r="B297" s="66">
        <f>(+'[26]2014tab8&amp;9A'!$I$66)/1000</f>
        <v>7131.006</v>
      </c>
      <c r="C297" s="66">
        <f>(+'[26]2014tab8&amp;9A'!$I$69)/1000</f>
        <v>77968.73</v>
      </c>
      <c r="D297" s="66">
        <f>(+'[26]2014tab8&amp;9A'!$I$72)/1000</f>
        <v>189230.485</v>
      </c>
      <c r="E297" s="66">
        <f>(+'[26]2014tab8&amp;9A'!$I$88)/1000</f>
        <v>350046.722</v>
      </c>
      <c r="F297" s="66">
        <f>(+'[26]2014tab8&amp;9A'!$I$89)/1000</f>
        <v>28377.628</v>
      </c>
      <c r="G297" s="67">
        <f t="shared" si="12"/>
        <v>378424.35000000003</v>
      </c>
      <c r="H297" s="66">
        <f>(+'[26]2014tab8&amp;9A'!$I$103)/1000</f>
        <v>60.322</v>
      </c>
      <c r="I297" s="66">
        <f>(+'[26]2014tab8&amp;9A'!$I$105)/1000</f>
        <v>0</v>
      </c>
      <c r="J297" s="66">
        <f>(+'[26]2014tab8&amp;9A'!$I$107)/1000</f>
        <v>82166.333</v>
      </c>
      <c r="K297" s="66">
        <f>(+'[26]2014tab8&amp;9A'!$I$111)/1000</f>
        <v>1803.956</v>
      </c>
      <c r="L297" s="66">
        <f>(+'[26]2014tab8&amp;9A'!$I$115)/1000</f>
        <v>61867.137</v>
      </c>
      <c r="M297" s="68">
        <f t="shared" si="11"/>
        <v>798652.319</v>
      </c>
      <c r="N297" s="36"/>
    </row>
    <row r="298" spans="1:14" ht="13.5" customHeight="1">
      <c r="A298" s="56">
        <v>41912</v>
      </c>
      <c r="B298" s="66">
        <f>(+'[26]2014tab8&amp;9A'!$J$66)/1000</f>
        <v>7477.789</v>
      </c>
      <c r="C298" s="66">
        <f>(+'[26]2014tab8&amp;9A'!$J$69)/1000</f>
        <v>82607.803</v>
      </c>
      <c r="D298" s="66">
        <f>(+'[26]2014tab8&amp;9A'!$J$72)/1000</f>
        <v>186916.828</v>
      </c>
      <c r="E298" s="66">
        <f>(+'[26]2014tab8&amp;9A'!$J$88)/1000</f>
        <v>346703.048</v>
      </c>
      <c r="F298" s="66">
        <f>(+'[26]2014tab8&amp;9A'!$J$89)/1000</f>
        <v>30566.666</v>
      </c>
      <c r="G298" s="67">
        <f t="shared" si="12"/>
        <v>377269.71400000004</v>
      </c>
      <c r="H298" s="66">
        <f>(+'[26]2014tab8&amp;9A'!$J$103)/1000</f>
        <v>109.287</v>
      </c>
      <c r="I298" s="66">
        <f>(+'[26]2014tab8&amp;9A'!$J$105)/1000</f>
        <v>0</v>
      </c>
      <c r="J298" s="66">
        <f>(+'[26]2014tab8&amp;9A'!$J$107)/1000</f>
        <v>82348.977</v>
      </c>
      <c r="K298" s="66">
        <f>(+'[26]2014tab8&amp;9A'!$J$111)/1000</f>
        <v>2630.661</v>
      </c>
      <c r="L298" s="66">
        <f>(+'[26]2014tab8&amp;9A'!$J$115)/1000</f>
        <v>61375.846</v>
      </c>
      <c r="M298" s="68">
        <f t="shared" si="11"/>
        <v>800736.905</v>
      </c>
      <c r="N298" s="36"/>
    </row>
    <row r="299" spans="1:14" ht="13.5" customHeight="1">
      <c r="A299" s="56">
        <v>41943</v>
      </c>
      <c r="B299" s="66">
        <f>(+'[26]2014tab8&amp;9A'!$K$66)/1000</f>
        <v>7156.76</v>
      </c>
      <c r="C299" s="66">
        <f>(+'[26]2014tab8&amp;9A'!$K$69)/1000</f>
        <v>78577.178</v>
      </c>
      <c r="D299" s="66">
        <f>(+'[26]2014tab8&amp;9A'!$K$72)/1000</f>
        <v>184632.159</v>
      </c>
      <c r="E299" s="66">
        <f>(+'[26]2014tab8&amp;9A'!$K$88)/1000</f>
        <v>348100.934</v>
      </c>
      <c r="F299" s="66">
        <f>(+'[26]2014tab8&amp;9A'!$K$89)/1000</f>
        <v>30826.803</v>
      </c>
      <c r="G299" s="67">
        <f t="shared" si="12"/>
        <v>378927.737</v>
      </c>
      <c r="H299" s="66">
        <f>(+'[26]2014tab8&amp;9A'!$K$103)/1000</f>
        <v>60.397</v>
      </c>
      <c r="I299" s="66">
        <f>(+'[26]2014tab8&amp;9A'!$K$105)/1000</f>
        <v>0</v>
      </c>
      <c r="J299" s="66">
        <f>(+'[26]2014tab8&amp;9A'!$K$107)/1000</f>
        <v>82325.186</v>
      </c>
      <c r="K299" s="66">
        <f>(+'[26]2014tab8&amp;9A'!$K$111)/1000</f>
        <v>1846.526</v>
      </c>
      <c r="L299" s="66">
        <f>(+'[26]2014tab8&amp;9A'!$K$115)/1000</f>
        <v>65155.031</v>
      </c>
      <c r="M299" s="68">
        <f t="shared" si="11"/>
        <v>798680.9739999999</v>
      </c>
      <c r="N299" s="36"/>
    </row>
    <row r="300" spans="1:14" ht="13.5" customHeight="1">
      <c r="A300" s="56">
        <v>41973</v>
      </c>
      <c r="B300" s="66">
        <f>(+'[26]2014tab8&amp;9A'!$L$66)/1000</f>
        <v>7356.712</v>
      </c>
      <c r="C300" s="66">
        <f>(+'[26]2014tab8&amp;9A'!$L$69)/1000</f>
        <v>84271.125</v>
      </c>
      <c r="D300" s="66">
        <f>(+'[26]2014tab8&amp;9A'!$L$72)/1000</f>
        <v>195760.758</v>
      </c>
      <c r="E300" s="66">
        <f>(+'[26]2014tab8&amp;9A'!$L$88)/1000</f>
        <v>351117.711</v>
      </c>
      <c r="F300" s="66">
        <f>(+'[26]2014tab8&amp;9A'!$L$89)/1000</f>
        <v>29987.532</v>
      </c>
      <c r="G300" s="67">
        <f t="shared" si="12"/>
        <v>381105.243</v>
      </c>
      <c r="H300" s="66">
        <f>(+'[26]2014tab8&amp;9A'!$L$103)/1000</f>
        <v>49.228</v>
      </c>
      <c r="I300" s="66">
        <f>(+'[26]2014tab8&amp;9A'!$L$105)/1000</f>
        <v>0</v>
      </c>
      <c r="J300" s="66">
        <f>(+'[26]2014tab8&amp;9A'!$L$107)/1000</f>
        <v>82441.272</v>
      </c>
      <c r="K300" s="66">
        <f>(+'[26]2014tab8&amp;9A'!$L$111)/1000</f>
        <v>1961.872</v>
      </c>
      <c r="L300" s="66">
        <f>(+'[26]2014tab8&amp;9A'!$L$115)/1000</f>
        <v>67358.014</v>
      </c>
      <c r="M300" s="68">
        <f t="shared" si="11"/>
        <v>820304.2239999999</v>
      </c>
      <c r="N300" s="36"/>
    </row>
    <row r="301" spans="1:14" ht="13.5" customHeight="1">
      <c r="A301" s="56">
        <v>42004</v>
      </c>
      <c r="B301" s="66">
        <f>(+'[26]2014tab8&amp;9A'!$M$66)/1000</f>
        <v>11353.593</v>
      </c>
      <c r="C301" s="66">
        <f>(+'[26]2014tab8&amp;9A'!$M$69)/1000</f>
        <v>70490.384</v>
      </c>
      <c r="D301" s="66">
        <f>(+'[26]2014tab8&amp;9A'!$M$72)/1000</f>
        <v>201764.346</v>
      </c>
      <c r="E301" s="66">
        <f>(+'[26]2014tab8&amp;9A'!$M$88)/1000</f>
        <v>352399.222</v>
      </c>
      <c r="F301" s="66">
        <f>(+'[26]2014tab8&amp;9A'!$M$89)/1000</f>
        <v>28571.061</v>
      </c>
      <c r="G301" s="67">
        <f t="shared" si="12"/>
        <v>380970.283</v>
      </c>
      <c r="H301" s="66">
        <f>(+'[26]2014tab8&amp;9A'!$M$103)/1000</f>
        <v>98.521</v>
      </c>
      <c r="I301" s="66">
        <f>(+'[26]2014tab8&amp;9A'!$M$105)/1000</f>
        <v>0</v>
      </c>
      <c r="J301" s="66">
        <f>(+'[26]2014tab8&amp;9A'!$M$107)/1000</f>
        <v>83416.968</v>
      </c>
      <c r="K301" s="66">
        <f>(+'[26]2014tab8&amp;9A'!$M$111)/1000</f>
        <v>3297.521</v>
      </c>
      <c r="L301" s="66">
        <f>(+'[26]2014tab8&amp;9A'!$M$115)/1000</f>
        <v>67193.725</v>
      </c>
      <c r="M301" s="68">
        <f t="shared" si="11"/>
        <v>818585.3409999998</v>
      </c>
      <c r="N301" s="36"/>
    </row>
    <row r="302" spans="1:14" ht="13.5" customHeight="1">
      <c r="A302" s="56">
        <v>42035</v>
      </c>
      <c r="B302" s="66">
        <f>(+'[27]2015tab8&amp;9A'!$B$66)/1000</f>
        <v>7004.654</v>
      </c>
      <c r="C302" s="66">
        <f>(+'[27]2015tab8&amp;9A'!$B$69)/1000</f>
        <v>70976.673</v>
      </c>
      <c r="D302" s="66">
        <f>(+'[27]2015tab8&amp;9A'!$B$72)/1000</f>
        <v>212098.756</v>
      </c>
      <c r="E302" s="66">
        <f>(+'[27]2015tab8&amp;9A'!$B$88)/1000</f>
        <v>354149.767</v>
      </c>
      <c r="F302" s="66">
        <f>(+'[27]2015tab8&amp;9A'!$B$89)/1000</f>
        <v>27775.232</v>
      </c>
      <c r="G302" s="67">
        <f t="shared" si="12"/>
        <v>381924.999</v>
      </c>
      <c r="H302" s="66">
        <f>(+'[27]2015tab8&amp;9A'!$B$103)/1000</f>
        <v>228.12</v>
      </c>
      <c r="I302" s="66">
        <f>(+'[27]2015tab8&amp;9A'!$B$105)/1000</f>
        <v>0</v>
      </c>
      <c r="J302" s="66">
        <f>(+'[27]2015tab8&amp;9A'!$B$107)/1000</f>
        <v>84624.505</v>
      </c>
      <c r="K302" s="66">
        <f>(+'[27]2015tab8&amp;9A'!$B$111)/1000</f>
        <v>2007.474</v>
      </c>
      <c r="L302" s="66">
        <f>(+'[27]2015tab8&amp;9A'!$B$115)/1000</f>
        <v>80423.18</v>
      </c>
      <c r="M302" s="68">
        <f aca="true" t="shared" si="13" ref="M302:M333">(+B302+C302+D302+G302+H302+I302+J302+K302+L302)</f>
        <v>839288.361</v>
      </c>
      <c r="N302" s="36"/>
    </row>
    <row r="303" spans="1:14" ht="13.5" customHeight="1">
      <c r="A303" s="56">
        <v>42063</v>
      </c>
      <c r="B303" s="66">
        <f>(+'[27]2015tab8&amp;9A'!$C$66)/1000</f>
        <v>7473.079</v>
      </c>
      <c r="C303" s="66">
        <f>(+'[27]2015tab8&amp;9A'!$C$69)/1000</f>
        <v>84662.852</v>
      </c>
      <c r="D303" s="66">
        <f>(+'[27]2015tab8&amp;9A'!$C$72)/1000</f>
        <v>202873.131</v>
      </c>
      <c r="E303" s="66">
        <f>(+'[27]2015tab8&amp;9A'!$C$88)/1000</f>
        <v>355009.781</v>
      </c>
      <c r="F303" s="66">
        <f>(+'[27]2015tab8&amp;9A'!$C$89)/1000</f>
        <v>29716.267</v>
      </c>
      <c r="G303" s="67">
        <f t="shared" si="12"/>
        <v>384726.048</v>
      </c>
      <c r="H303" s="66">
        <f>(+'[27]2015tab8&amp;9A'!$C$103)/1000</f>
        <v>128.574</v>
      </c>
      <c r="I303" s="66">
        <f>(+'[27]2015tab8&amp;9A'!$C$105)/1000</f>
        <v>0</v>
      </c>
      <c r="J303" s="66">
        <f>(+'[27]2015tab8&amp;9A'!$C$107)/1000</f>
        <v>81332.363</v>
      </c>
      <c r="K303" s="66">
        <f>(+'[27]2015tab8&amp;9A'!$C$111)/1000</f>
        <v>2180.388</v>
      </c>
      <c r="L303" s="66">
        <f>(+'[27]2015tab8&amp;9A'!$C$115)/1000</f>
        <v>73521.855</v>
      </c>
      <c r="M303" s="68">
        <f t="shared" si="13"/>
        <v>836898.29</v>
      </c>
      <c r="N303" s="36"/>
    </row>
    <row r="304" spans="1:14" ht="13.5" customHeight="1">
      <c r="A304" s="56">
        <v>42094</v>
      </c>
      <c r="B304" s="66">
        <f>(+'[27]2015tab8&amp;9A'!$D$66)/1000</f>
        <v>7699.584</v>
      </c>
      <c r="C304" s="66">
        <f>(+'[27]2015tab8&amp;9A'!$D$69)/1000</f>
        <v>74896.026</v>
      </c>
      <c r="D304" s="66">
        <f>(+'[27]2015tab8&amp;9A'!$D$72)/1000</f>
        <v>190799.316</v>
      </c>
      <c r="E304" s="66">
        <f>(+'[27]2015tab8&amp;9A'!$D$88)/1000</f>
        <v>352615.393</v>
      </c>
      <c r="F304" s="66">
        <f>(+'[27]2015tab8&amp;9A'!$D$89)/1000</f>
        <v>29546.022</v>
      </c>
      <c r="G304" s="67">
        <f t="shared" si="12"/>
        <v>382161.415</v>
      </c>
      <c r="H304" s="66">
        <f>(+'[27]2015tab8&amp;9A'!$D$103)/1000</f>
        <v>139.367</v>
      </c>
      <c r="I304" s="66">
        <f>(+'[27]2015tab8&amp;9A'!$D$105)/1000</f>
        <v>0</v>
      </c>
      <c r="J304" s="66">
        <f>(+'[27]2015tab8&amp;9A'!$D$107)/1000</f>
        <v>81740.464</v>
      </c>
      <c r="K304" s="66">
        <f>(+'[27]2015tab8&amp;9A'!$D$111)/1000</f>
        <v>4107.48</v>
      </c>
      <c r="L304" s="66">
        <f>(+'[27]2015tab8&amp;9A'!$D$115)/1000</f>
        <v>81068.156</v>
      </c>
      <c r="M304" s="68">
        <f t="shared" si="13"/>
        <v>822611.808</v>
      </c>
      <c r="N304" s="36"/>
    </row>
    <row r="305" spans="1:14" ht="13.5" customHeight="1">
      <c r="A305" s="56">
        <v>42124</v>
      </c>
      <c r="B305" s="66">
        <f>(+'[27]2015tab8&amp;9A'!$E$66)/1000</f>
        <v>7845.975</v>
      </c>
      <c r="C305" s="66">
        <f>(+'[27]2015tab8&amp;9A'!$E$69)/1000</f>
        <v>82096.924</v>
      </c>
      <c r="D305" s="66">
        <f>(+'[27]2015tab8&amp;9A'!$E$72)/1000</f>
        <v>188124.07</v>
      </c>
      <c r="E305" s="66">
        <f>(+'[27]2015tab8&amp;9A'!$E$88)/1000</f>
        <v>355986.53</v>
      </c>
      <c r="F305" s="66">
        <f>(+'[27]2015tab8&amp;9A'!$E$89)/1000</f>
        <v>26452.708</v>
      </c>
      <c r="G305" s="67">
        <f t="shared" si="12"/>
        <v>382439.238</v>
      </c>
      <c r="H305" s="66">
        <f>(+'[27]2015tab8&amp;9A'!$E$103)/1000</f>
        <v>135.644</v>
      </c>
      <c r="I305" s="66">
        <f>(+'[27]2015tab8&amp;9A'!$E$105)/1000</f>
        <v>0</v>
      </c>
      <c r="J305" s="66">
        <f>(+'[27]2015tab8&amp;9A'!$E$107)/1000</f>
        <v>81086.882</v>
      </c>
      <c r="K305" s="66">
        <f>(+'[27]2015tab8&amp;9A'!$E$111)/1000</f>
        <v>2156.827</v>
      </c>
      <c r="L305" s="66">
        <f>(+'[27]2015tab8&amp;9A'!$E$115)/1000</f>
        <v>75651.948</v>
      </c>
      <c r="M305" s="68">
        <f t="shared" si="13"/>
        <v>819537.508</v>
      </c>
      <c r="N305" s="36"/>
    </row>
    <row r="306" spans="1:14" ht="13.5" customHeight="1">
      <c r="A306" s="56">
        <v>42155</v>
      </c>
      <c r="B306" s="66">
        <f>(+'[27]2015tab8&amp;9A'!$F$66)/1000</f>
        <v>8052.498</v>
      </c>
      <c r="C306" s="66">
        <f>(+'[27]2015tab8&amp;9A'!$F$69)/1000</f>
        <v>71861.693</v>
      </c>
      <c r="D306" s="66">
        <f>(+'[27]2015tab8&amp;9A'!$F$72)/1000</f>
        <v>212249.893</v>
      </c>
      <c r="E306" s="66">
        <f>(+'[27]2015tab8&amp;9A'!$F$88)/1000</f>
        <v>357682.16</v>
      </c>
      <c r="F306" s="66">
        <f>(+'[27]2015tab8&amp;9A'!$F$89)/1000</f>
        <v>28033.782</v>
      </c>
      <c r="G306" s="67">
        <f t="shared" si="12"/>
        <v>385715.942</v>
      </c>
      <c r="H306" s="66">
        <f>(+'[27]2015tab8&amp;9A'!$F$103)/1000</f>
        <v>110.857</v>
      </c>
      <c r="I306" s="66">
        <f>(+'[27]2015tab8&amp;9A'!$F$105)/1000</f>
        <v>0</v>
      </c>
      <c r="J306" s="66">
        <f>(+'[27]2015tab8&amp;9A'!$F$107)/1000</f>
        <v>80787.201</v>
      </c>
      <c r="K306" s="66">
        <f>(+'[27]2015tab8&amp;9A'!$F$111)/1000</f>
        <v>2302.61</v>
      </c>
      <c r="L306" s="66">
        <f>(+'[27]2015tab8&amp;9A'!$F$115)/1000</f>
        <v>74842.802</v>
      </c>
      <c r="M306" s="68">
        <f t="shared" si="13"/>
        <v>835923.496</v>
      </c>
      <c r="N306" s="36"/>
    </row>
    <row r="307" spans="1:14" ht="13.5" customHeight="1">
      <c r="A307" s="56">
        <v>42185</v>
      </c>
      <c r="B307" s="66">
        <f>(+'[27]2015tab8&amp;9A'!$G$66)/1000</f>
        <v>9928.844</v>
      </c>
      <c r="C307" s="66">
        <f>(+'[27]2015tab8&amp;9A'!$G$69)/1000</f>
        <v>68028.765</v>
      </c>
      <c r="D307" s="66">
        <f>(+'[27]2015tab8&amp;9A'!$G$72)/1000</f>
        <v>224859.249</v>
      </c>
      <c r="E307" s="66">
        <f>(+'[27]2015tab8&amp;9A'!$G$88)/1000</f>
        <v>357561.679</v>
      </c>
      <c r="F307" s="66">
        <f>(+'[27]2015tab8&amp;9A'!$G$89)/1000</f>
        <v>28548.462</v>
      </c>
      <c r="G307" s="67">
        <f t="shared" si="12"/>
        <v>386110.141</v>
      </c>
      <c r="H307" s="66">
        <f>(+'[27]2015tab8&amp;9A'!$G$103)/1000</f>
        <v>196.287</v>
      </c>
      <c r="I307" s="66">
        <f>(+'[27]2015tab8&amp;9A'!$G$105)/1000</f>
        <v>0</v>
      </c>
      <c r="J307" s="66">
        <f>(+'[27]2015tab8&amp;9A'!$G$107)/1000</f>
        <v>80328.107</v>
      </c>
      <c r="K307" s="66">
        <f>(+'[27]2015tab8&amp;9A'!$G$111)/1000</f>
        <v>2115.18</v>
      </c>
      <c r="L307" s="66">
        <f>(+'[27]2015tab8&amp;9A'!$G$115)/1000</f>
        <v>74675.231</v>
      </c>
      <c r="M307" s="68">
        <f t="shared" si="13"/>
        <v>846241.8040000001</v>
      </c>
      <c r="N307" s="36"/>
    </row>
    <row r="308" spans="1:14" ht="13.5" customHeight="1">
      <c r="A308" s="56">
        <v>42216</v>
      </c>
      <c r="B308" s="66">
        <f>(+'[27]2015tab8&amp;9A'!$H$66)/1000</f>
        <v>7762.105</v>
      </c>
      <c r="C308" s="66">
        <f>(+'[27]2015tab8&amp;9A'!$H$69)/1000</f>
        <v>68915.09</v>
      </c>
      <c r="D308" s="66">
        <f>(+'[27]2015tab8&amp;9A'!$H$72)/1000</f>
        <v>215293.037</v>
      </c>
      <c r="E308" s="66">
        <f>(+'[27]2015tab8&amp;9A'!$H$88)/1000</f>
        <v>365400.25</v>
      </c>
      <c r="F308" s="66">
        <f>(+'[27]2015tab8&amp;9A'!$H$89)/1000</f>
        <v>27241.185</v>
      </c>
      <c r="G308" s="67">
        <f t="shared" si="12"/>
        <v>392641.435</v>
      </c>
      <c r="H308" s="66">
        <f>(+'[27]2015tab8&amp;9A'!$H$103)/1000</f>
        <v>278.925</v>
      </c>
      <c r="I308" s="66">
        <f>(+'[27]2015tab8&amp;9A'!$H$105)/1000</f>
        <v>0</v>
      </c>
      <c r="J308" s="66">
        <f>(+'[27]2015tab8&amp;9A'!$H$107)/1000</f>
        <v>81405.651</v>
      </c>
      <c r="K308" s="66">
        <f>(+'[27]2015tab8&amp;9A'!$H$111)/1000</f>
        <v>2652.632</v>
      </c>
      <c r="L308" s="66">
        <f>(+'[27]2015tab8&amp;9A'!$H$115)/1000</f>
        <v>81671.639</v>
      </c>
      <c r="M308" s="68">
        <f t="shared" si="13"/>
        <v>850620.514</v>
      </c>
      <c r="N308" s="36"/>
    </row>
    <row r="309" spans="1:14" ht="13.5" customHeight="1">
      <c r="A309" s="56">
        <v>42247</v>
      </c>
      <c r="B309" s="66">
        <f>(+'[27]2015tab8&amp;9A'!$I$66)/1000</f>
        <v>7828.112</v>
      </c>
      <c r="C309" s="66">
        <f>(+'[27]2015tab8&amp;9A'!$I$69)/1000</f>
        <v>83666.481</v>
      </c>
      <c r="D309" s="66">
        <f>(+'[27]2015tab8&amp;9A'!$I$72)/1000</f>
        <v>215095.229</v>
      </c>
      <c r="E309" s="66">
        <f>(+'[27]2015tab8&amp;9A'!$I$88)/1000</f>
        <v>372548.581</v>
      </c>
      <c r="F309" s="66">
        <f>(+'[27]2015tab8&amp;9A'!$I$89)/1000</f>
        <v>28859.296</v>
      </c>
      <c r="G309" s="67">
        <f t="shared" si="12"/>
        <v>401407.877</v>
      </c>
      <c r="H309" s="66">
        <f>(+'[27]2015tab8&amp;9A'!$I$103)/1000</f>
        <v>329.557</v>
      </c>
      <c r="I309" s="66">
        <f>(+'[27]2015tab8&amp;9A'!$I$105)/1000</f>
        <v>0</v>
      </c>
      <c r="J309" s="66">
        <f>(+'[27]2015tab8&amp;9A'!$I$107)/1000</f>
        <v>81697.522</v>
      </c>
      <c r="K309" s="66">
        <f>(+'[27]2015tab8&amp;9A'!$I$111)/1000</f>
        <v>2812.184</v>
      </c>
      <c r="L309" s="66">
        <f>(+'[27]2015tab8&amp;9A'!$I$115)/1000</f>
        <v>77572.389</v>
      </c>
      <c r="M309" s="68">
        <f t="shared" si="13"/>
        <v>870409.351</v>
      </c>
      <c r="N309" s="36"/>
    </row>
    <row r="310" spans="1:14" ht="13.5" customHeight="1">
      <c r="A310" s="56">
        <v>42277</v>
      </c>
      <c r="B310" s="66">
        <f>(+'[27]2015tab8&amp;9A'!$J$66)/1000</f>
        <v>9086.88</v>
      </c>
      <c r="C310" s="66">
        <f>(+'[27]2015tab8&amp;9A'!$J$69)/1000</f>
        <v>77477.767</v>
      </c>
      <c r="D310" s="66">
        <f>(+'[27]2015tab8&amp;9A'!$J$72)/1000</f>
        <v>226526.263</v>
      </c>
      <c r="E310" s="66">
        <f>(+'[27]2015tab8&amp;9A'!$J$88)/1000</f>
        <v>376362.051</v>
      </c>
      <c r="F310" s="66">
        <f>(+'[27]2015tab8&amp;9A'!$J$89)/1000</f>
        <v>28514.704</v>
      </c>
      <c r="G310" s="67">
        <f t="shared" si="12"/>
        <v>404876.755</v>
      </c>
      <c r="H310" s="66">
        <f>(+'[27]2015tab8&amp;9A'!$J$103)/1000</f>
        <v>200.514</v>
      </c>
      <c r="I310" s="66">
        <f>(+'[27]2015tab8&amp;9A'!$J$105)/1000</f>
        <v>0</v>
      </c>
      <c r="J310" s="66">
        <f>(+'[27]2015tab8&amp;9A'!$J$107)/1000</f>
        <v>81485.638</v>
      </c>
      <c r="K310" s="66">
        <f>(+'[27]2015tab8&amp;9A'!$J$111)/1000</f>
        <v>3483.152</v>
      </c>
      <c r="L310" s="66">
        <f>(+'[27]2015tab8&amp;9A'!$J$115)/1000</f>
        <v>78976.37</v>
      </c>
      <c r="M310" s="68">
        <f t="shared" si="13"/>
        <v>882113.339</v>
      </c>
      <c r="N310" s="36"/>
    </row>
    <row r="311" spans="1:14" ht="13.5" customHeight="1">
      <c r="A311" s="56">
        <v>42308</v>
      </c>
      <c r="B311" s="66">
        <f>(+'[27]2015tab8&amp;9A'!$K$66)/1000</f>
        <v>7298.135</v>
      </c>
      <c r="C311" s="66">
        <f>(+'[27]2015tab8&amp;9A'!$K$69)/1000</f>
        <v>74009.105</v>
      </c>
      <c r="D311" s="66">
        <f>(+'[27]2015tab8&amp;9A'!$K$72)/1000</f>
        <v>230370.373</v>
      </c>
      <c r="E311" s="66">
        <f>(+'[27]2015tab8&amp;9A'!$K$88)/1000</f>
        <v>379403.012</v>
      </c>
      <c r="F311" s="66">
        <f>(+'[27]2015tab8&amp;9A'!$K$89)/1000</f>
        <v>30202.019</v>
      </c>
      <c r="G311" s="67">
        <f t="shared" si="12"/>
        <v>409605.03099999996</v>
      </c>
      <c r="H311" s="66">
        <f>(+'[27]2015tab8&amp;9A'!$K$103)/1000</f>
        <v>150.585</v>
      </c>
      <c r="I311" s="66">
        <f>(+'[27]2015tab8&amp;9A'!$K$105)/1000</f>
        <v>0</v>
      </c>
      <c r="J311" s="66">
        <f>(+'[27]2015tab8&amp;9A'!$K$107)/1000</f>
        <v>83317.235</v>
      </c>
      <c r="K311" s="66">
        <f>(+'[27]2015tab8&amp;9A'!$K$111)/1000</f>
        <v>2112.519</v>
      </c>
      <c r="L311" s="66">
        <f>(+'[27]2015tab8&amp;9A'!$K$115)/1000</f>
        <v>81788.19</v>
      </c>
      <c r="M311" s="68">
        <f t="shared" si="13"/>
        <v>888651.173</v>
      </c>
      <c r="N311" s="36"/>
    </row>
    <row r="312" spans="1:14" ht="13.5" customHeight="1">
      <c r="A312" s="56">
        <v>42338</v>
      </c>
      <c r="B312" s="66">
        <f>(+'[27]2015tab8&amp;9A'!$L$66)/1000</f>
        <v>7631.27</v>
      </c>
      <c r="C312" s="66">
        <f>(+'[27]2015tab8&amp;9A'!$L$69)/1000</f>
        <v>80376.981</v>
      </c>
      <c r="D312" s="66">
        <f>(+'[27]2015tab8&amp;9A'!$L$72)/1000</f>
        <v>241544.714</v>
      </c>
      <c r="E312" s="66">
        <f>(+'[27]2015tab8&amp;9A'!$L$88)/1000</f>
        <v>385878.235</v>
      </c>
      <c r="F312" s="66">
        <f>(+'[27]2015tab8&amp;9A'!$L$89)/1000</f>
        <v>29167.858</v>
      </c>
      <c r="G312" s="67">
        <f t="shared" si="12"/>
        <v>415046.093</v>
      </c>
      <c r="H312" s="66">
        <f>(+'[27]2015tab8&amp;9A'!$L$103)/1000</f>
        <v>71.018</v>
      </c>
      <c r="I312" s="66">
        <f>(+'[27]2015tab8&amp;9A'!$L$105)/1000</f>
        <v>0</v>
      </c>
      <c r="J312" s="66">
        <f>(+'[27]2015tab8&amp;9A'!$L$107)/1000</f>
        <v>82006.407</v>
      </c>
      <c r="K312" s="66">
        <f>(+'[27]2015tab8&amp;9A'!$L$111)/1000</f>
        <v>2482.442</v>
      </c>
      <c r="L312" s="66">
        <f>(+'[27]2015tab8&amp;9A'!$L$115)/1000</f>
        <v>81538.762</v>
      </c>
      <c r="M312" s="68">
        <f t="shared" si="13"/>
        <v>910697.687</v>
      </c>
      <c r="N312" s="36"/>
    </row>
    <row r="313" spans="1:14" ht="13.5" customHeight="1">
      <c r="A313" s="56">
        <v>42369</v>
      </c>
      <c r="B313" s="66">
        <f>(+'[27]2015tab8&amp;9A'!$M$66)/1000</f>
        <v>10968.147</v>
      </c>
      <c r="C313" s="66">
        <f>(+'[27]2015tab8&amp;9A'!$M$69)/1000</f>
        <v>76349.559</v>
      </c>
      <c r="D313" s="66">
        <f>(+'[27]2015tab8&amp;9A'!$M$72)/1000</f>
        <v>235297.13</v>
      </c>
      <c r="E313" s="66">
        <f>(+'[27]2015tab8&amp;9A'!$M$88)/1000</f>
        <v>388295.747</v>
      </c>
      <c r="F313" s="66">
        <f>(+'[27]2015tab8&amp;9A'!$M$89)/1000</f>
        <v>25855.667</v>
      </c>
      <c r="G313" s="67">
        <f t="shared" si="12"/>
        <v>414151.414</v>
      </c>
      <c r="H313" s="66">
        <f>(+'[27]2015tab8&amp;9A'!$M$103)/1000</f>
        <v>164.394</v>
      </c>
      <c r="I313" s="66">
        <f>(+'[27]2015tab8&amp;9A'!$M$105)/1000</f>
        <v>0</v>
      </c>
      <c r="J313" s="66">
        <f>(+'[27]2015tab8&amp;9A'!$M$107)/1000</f>
        <v>82199.43</v>
      </c>
      <c r="K313" s="66">
        <f>(+'[27]2015tab8&amp;9A'!$M$111)/1000</f>
        <v>3029.008</v>
      </c>
      <c r="L313" s="66">
        <f>(+'[27]2015tab8&amp;9A'!$M$115)/1000</f>
        <v>83631.111</v>
      </c>
      <c r="M313" s="68">
        <f t="shared" si="13"/>
        <v>905790.1930000001</v>
      </c>
      <c r="N313" s="36"/>
    </row>
    <row r="314" spans="1:14" ht="13.5" customHeight="1">
      <c r="A314" s="56">
        <v>42400</v>
      </c>
      <c r="B314" s="66">
        <f>(+'[28]2016tab8&amp;9A'!$B$66)/1000</f>
        <v>7986.81</v>
      </c>
      <c r="C314" s="66">
        <f>(+'[28]2016tab8&amp;9A'!$B$69)/1000</f>
        <v>77623.782</v>
      </c>
      <c r="D314" s="66">
        <f>(+'[28]2016tab8&amp;9A'!$B$72)/1000</f>
        <v>259387.508</v>
      </c>
      <c r="E314" s="66">
        <f>(+'[28]2016tab8&amp;9A'!$B$88)/1000</f>
        <v>389506.763</v>
      </c>
      <c r="F314" s="66">
        <f>(+'[28]2016tab8&amp;9A'!$B$89)/1000</f>
        <v>29158.065</v>
      </c>
      <c r="G314" s="67">
        <f t="shared" si="12"/>
        <v>418664.828</v>
      </c>
      <c r="H314" s="66">
        <f>(+'[28]2016tab8&amp;9A'!$B$103)/1000</f>
        <v>164.81</v>
      </c>
      <c r="I314" s="66">
        <f>(+'[28]2016tab8&amp;9A'!$B$105)/1000</f>
        <v>0</v>
      </c>
      <c r="J314" s="66">
        <f>(+'[28]2016tab8&amp;9A'!$B$107)/1000</f>
        <v>81145.718</v>
      </c>
      <c r="K314" s="66">
        <f>(+'[28]2016tab8&amp;9A'!$B$111)/1000</f>
        <v>2559.163</v>
      </c>
      <c r="L314" s="66">
        <f>(+'[28]2016tab8&amp;9A'!$B$115)/1000</f>
        <v>87329.569</v>
      </c>
      <c r="M314" s="68">
        <f t="shared" si="13"/>
        <v>934862.188</v>
      </c>
      <c r="N314" s="36"/>
    </row>
    <row r="315" spans="1:14" ht="13.5" customHeight="1">
      <c r="A315" s="56">
        <v>42429</v>
      </c>
      <c r="B315" s="66">
        <f>(+'[28]2016tab8&amp;9A'!$C$66)/1000</f>
        <v>7833.178</v>
      </c>
      <c r="C315" s="66">
        <f>(+'[28]2016tab8&amp;9A'!$C$69)/1000</f>
        <v>93960.854</v>
      </c>
      <c r="D315" s="66">
        <f>(+'[28]2016tab8&amp;9A'!$C$72)/1000</f>
        <v>262412.557</v>
      </c>
      <c r="E315" s="66">
        <f>(+'[28]2016tab8&amp;9A'!$C$88)/1000</f>
        <v>391383.95</v>
      </c>
      <c r="F315" s="66">
        <f>(+'[28]2016tab8&amp;9A'!$C$89)/1000</f>
        <v>28908.289</v>
      </c>
      <c r="G315" s="67">
        <f t="shared" si="12"/>
        <v>420292.239</v>
      </c>
      <c r="H315" s="66">
        <f>(+'[28]2016tab8&amp;9A'!$C$103)/1000</f>
        <v>227.73</v>
      </c>
      <c r="I315" s="66">
        <f>(+'[28]2016tab8&amp;9A'!$C$105)/1000</f>
        <v>0</v>
      </c>
      <c r="J315" s="66">
        <f>(+'[28]2016tab8&amp;9A'!$C$107)/1000</f>
        <v>72490.425</v>
      </c>
      <c r="K315" s="66">
        <f>(+'[28]2016tab8&amp;9A'!$C$111)/1000</f>
        <v>2296.823</v>
      </c>
      <c r="L315" s="66">
        <f>(+'[28]2016tab8&amp;9A'!$C$115)/1000</f>
        <v>87296.738</v>
      </c>
      <c r="M315" s="68">
        <f t="shared" si="13"/>
        <v>946810.544</v>
      </c>
      <c r="N315" s="36"/>
    </row>
    <row r="316" spans="1:14" ht="13.5" customHeight="1">
      <c r="A316" s="56">
        <v>42460</v>
      </c>
      <c r="B316" s="66">
        <f>(+'[28]2016tab8&amp;9A'!$D$66)/1000</f>
        <v>9633.06</v>
      </c>
      <c r="C316" s="66">
        <f>(+'[28]2016tab8&amp;9A'!$D$69)/1000</f>
        <v>94302.53</v>
      </c>
      <c r="D316" s="66">
        <f>(+'[28]2016tab8&amp;9A'!$D$72)/1000</f>
        <v>256822.824</v>
      </c>
      <c r="E316" s="66">
        <f>(+'[28]2016tab8&amp;9A'!$D$88)/1000</f>
        <v>392190.305</v>
      </c>
      <c r="F316" s="66">
        <f>(+'[28]2016tab8&amp;9A'!$D$89)/1000</f>
        <v>31374.349</v>
      </c>
      <c r="G316" s="67">
        <f t="shared" si="12"/>
        <v>423564.654</v>
      </c>
      <c r="H316" s="66">
        <f>(+'[28]2016tab8&amp;9A'!$D$103)/1000</f>
        <v>80.666</v>
      </c>
      <c r="I316" s="66">
        <f>(+'[28]2016tab8&amp;9A'!$D$105)/1000</f>
        <v>0</v>
      </c>
      <c r="J316" s="66">
        <f>(+'[28]2016tab8&amp;9A'!$D$107)/1000</f>
        <v>70663.72</v>
      </c>
      <c r="K316" s="66">
        <f>(+'[28]2016tab8&amp;9A'!$D$111)/1000</f>
        <v>3587.7</v>
      </c>
      <c r="L316" s="66">
        <f>(+'[28]2016tab8&amp;9A'!$D$115)/1000</f>
        <v>74545.675</v>
      </c>
      <c r="M316" s="68">
        <f t="shared" si="13"/>
        <v>933200.8289999999</v>
      </c>
      <c r="N316" s="36"/>
    </row>
    <row r="317" spans="1:14" ht="13.5" customHeight="1">
      <c r="A317" s="56">
        <v>42490</v>
      </c>
      <c r="B317" s="66">
        <f>(+'[28]2016tab8&amp;9A'!$E$66)/1000</f>
        <v>8596.55</v>
      </c>
      <c r="C317" s="66">
        <f>(+'[28]2016tab8&amp;9A'!$E$69)/1000</f>
        <v>96793.469</v>
      </c>
      <c r="D317" s="66">
        <f>(+'[28]2016tab8&amp;9A'!$E$72)/1000</f>
        <v>267253.474</v>
      </c>
      <c r="E317" s="66">
        <f>(+'[28]2016tab8&amp;9A'!$E$88)/1000</f>
        <v>396842.544</v>
      </c>
      <c r="F317" s="66">
        <f>(+'[28]2016tab8&amp;9A'!$E$89)/1000</f>
        <v>27237.119</v>
      </c>
      <c r="G317" s="67">
        <f t="shared" si="12"/>
        <v>424079.663</v>
      </c>
      <c r="H317" s="66">
        <f>(+'[28]2016tab8&amp;9A'!$E$103)/1000</f>
        <v>81.117</v>
      </c>
      <c r="I317" s="66">
        <f>(+'[28]2016tab8&amp;9A'!$E$105)/1000</f>
        <v>0</v>
      </c>
      <c r="J317" s="66">
        <f>(+'[28]2016tab8&amp;9A'!$E$107)/1000</f>
        <v>71289.928</v>
      </c>
      <c r="K317" s="66">
        <f>(+'[28]2016tab8&amp;9A'!$E$111)/1000</f>
        <v>2916.861</v>
      </c>
      <c r="L317" s="66">
        <f>(+'[28]2016tab8&amp;9A'!$E$115)/1000</f>
        <v>76268.173</v>
      </c>
      <c r="M317" s="68">
        <f t="shared" si="13"/>
        <v>947279.2349999999</v>
      </c>
      <c r="N317" s="36"/>
    </row>
    <row r="318" spans="1:14" ht="13.5" customHeight="1">
      <c r="A318" s="56">
        <v>42521</v>
      </c>
      <c r="B318" s="66">
        <f>(+'[28]2016tab8&amp;9A'!$F$66)/1000</f>
        <v>10301.287</v>
      </c>
      <c r="C318" s="66">
        <f>(+'[28]2016tab8&amp;9A'!$F$69)/1000</f>
        <v>89028.417</v>
      </c>
      <c r="D318" s="66">
        <f>(+'[28]2016tab8&amp;9A'!$F$72)/1000</f>
        <v>269915.063</v>
      </c>
      <c r="E318" s="66">
        <f>(+'[28]2016tab8&amp;9A'!$F$88)/1000</f>
        <v>432710.041</v>
      </c>
      <c r="F318" s="66">
        <f>(+'[28]2016tab8&amp;9A'!$F$89)/1000</f>
        <v>27125.11</v>
      </c>
      <c r="G318" s="67">
        <f t="shared" si="12"/>
        <v>459835.151</v>
      </c>
      <c r="H318" s="66">
        <f>(+'[28]2016tab8&amp;9A'!$F$103)/1000</f>
        <v>137.386</v>
      </c>
      <c r="I318" s="66">
        <f>(+'[28]2016tab8&amp;9A'!$F$105)/1000</f>
        <v>0</v>
      </c>
      <c r="J318" s="66">
        <f>(+'[28]2016tab8&amp;9A'!$F$107)/1000</f>
        <v>73550.641</v>
      </c>
      <c r="K318" s="66">
        <f>(+'[28]2016tab8&amp;9A'!$F$111)/1000</f>
        <v>2132.739</v>
      </c>
      <c r="L318" s="66">
        <f>(+'[28]2016tab8&amp;9A'!$F$115)/1000</f>
        <v>80133.751</v>
      </c>
      <c r="M318" s="68">
        <f t="shared" si="13"/>
        <v>985034.435</v>
      </c>
      <c r="N318" s="36"/>
    </row>
    <row r="319" spans="1:14" ht="13.5" customHeight="1">
      <c r="A319" s="56">
        <v>42551</v>
      </c>
      <c r="B319" s="66">
        <f>(+'[28]2016tab8&amp;9A'!$G$66)/1000</f>
        <v>9692.26</v>
      </c>
      <c r="C319" s="66">
        <f>(+'[28]2016tab8&amp;9A'!$G$69)/1000</f>
        <v>92552.403</v>
      </c>
      <c r="D319" s="66">
        <f>(+'[28]2016tab8&amp;9A'!$G$72)/1000</f>
        <v>276963.229</v>
      </c>
      <c r="E319" s="66">
        <f>(+'[28]2016tab8&amp;9A'!$G$88)/1000</f>
        <v>441583.578</v>
      </c>
      <c r="F319" s="66">
        <f>(+'[28]2016tab8&amp;9A'!$G$89)/1000</f>
        <v>27330.6</v>
      </c>
      <c r="G319" s="67">
        <f t="shared" si="12"/>
        <v>468914.17799999996</v>
      </c>
      <c r="H319" s="66">
        <f>(+'[28]2016tab8&amp;9A'!$G$103)/1000</f>
        <v>235.407</v>
      </c>
      <c r="I319" s="66">
        <f>(+'[28]2016tab8&amp;9A'!$G$105)/1000</f>
        <v>0</v>
      </c>
      <c r="J319" s="66">
        <f>(+'[28]2016tab8&amp;9A'!$G$107)/1000</f>
        <v>71852.37</v>
      </c>
      <c r="K319" s="66">
        <f>(+'[28]2016tab8&amp;9A'!$G$111)/1000</f>
        <v>2788.705</v>
      </c>
      <c r="L319" s="66">
        <f>(+'[28]2016tab8&amp;9A'!$G$115)/1000</f>
        <v>79186.607</v>
      </c>
      <c r="M319" s="68">
        <f t="shared" si="13"/>
        <v>1002185.1589999999</v>
      </c>
      <c r="N319" s="36"/>
    </row>
    <row r="320" spans="1:14" ht="13.5" customHeight="1">
      <c r="A320" s="56">
        <v>42582</v>
      </c>
      <c r="B320" s="66">
        <f>(+'[28]2016tab8&amp;9A'!$H$66)/1000</f>
        <v>8535.719</v>
      </c>
      <c r="C320" s="66">
        <f>(+'[28]2016tab8&amp;9A'!$H$69)/1000</f>
        <v>103204.725</v>
      </c>
      <c r="D320" s="66">
        <f>(+'[28]2016tab8&amp;9A'!$H$72)/1000</f>
        <v>257341.726</v>
      </c>
      <c r="E320" s="66">
        <f>(+'[28]2016tab8&amp;9A'!$H$88)/1000</f>
        <v>448977.047</v>
      </c>
      <c r="F320" s="66">
        <f>(+'[28]2016tab8&amp;9A'!$H$89)/1000</f>
        <v>27950.418</v>
      </c>
      <c r="G320" s="67">
        <f t="shared" si="12"/>
        <v>476927.465</v>
      </c>
      <c r="H320" s="66">
        <f>(+'[28]2016tab8&amp;9A'!$H$103)/1000</f>
        <v>286.299</v>
      </c>
      <c r="I320" s="66">
        <f>(+'[28]2016tab8&amp;9A'!$H$105)/1000</f>
        <v>0</v>
      </c>
      <c r="J320" s="66">
        <f>(+'[28]2016tab8&amp;9A'!$H$107)/1000</f>
        <v>72511.369</v>
      </c>
      <c r="K320" s="66">
        <f>(+'[28]2016tab8&amp;9A'!$H$111)/1000</f>
        <v>2317.873</v>
      </c>
      <c r="L320" s="66">
        <f>(+'[28]2016tab8&amp;9A'!$H$115)/1000</f>
        <v>79813.954</v>
      </c>
      <c r="M320" s="68">
        <f t="shared" si="13"/>
        <v>1000939.1300000001</v>
      </c>
      <c r="N320" s="36"/>
    </row>
    <row r="321" spans="1:14" ht="13.5" customHeight="1">
      <c r="A321" s="56">
        <v>42613</v>
      </c>
      <c r="B321" s="66">
        <f>(+'[28]2016tab8&amp;9A'!$I$66)/1000</f>
        <v>9883.842</v>
      </c>
      <c r="C321" s="66">
        <f>(+'[28]2016tab8&amp;9A'!$I$69)/1000</f>
        <v>98359.041</v>
      </c>
      <c r="D321" s="66">
        <f>(+'[28]2016tab8&amp;9A'!$I$72)/1000</f>
        <v>285109.52</v>
      </c>
      <c r="E321" s="66">
        <f>(+'[28]2016tab8&amp;9A'!$I$88)/1000</f>
        <v>454051.499</v>
      </c>
      <c r="F321" s="66">
        <f>(+'[28]2016tab8&amp;9A'!$I$89)/1000</f>
        <v>27860.807</v>
      </c>
      <c r="G321" s="67">
        <f t="shared" si="12"/>
        <v>481912.306</v>
      </c>
      <c r="H321" s="66">
        <f>(+'[28]2016tab8&amp;9A'!$I$103)/1000</f>
        <v>145.869</v>
      </c>
      <c r="I321" s="66">
        <f>(+'[28]2016tab8&amp;9A'!$I$105)/1000</f>
        <v>0</v>
      </c>
      <c r="J321" s="66">
        <f>(+'[28]2016tab8&amp;9A'!$I$107)/1000</f>
        <v>74694.02</v>
      </c>
      <c r="K321" s="66">
        <f>(+'[28]2016tab8&amp;9A'!$I$111)/1000</f>
        <v>1820.641</v>
      </c>
      <c r="L321" s="66">
        <f>(+'[28]2016tab8&amp;9A'!$I$115)/1000</f>
        <v>80377.727</v>
      </c>
      <c r="M321" s="68">
        <f t="shared" si="13"/>
        <v>1032302.9659999999</v>
      </c>
      <c r="N321" s="36"/>
    </row>
    <row r="322" spans="1:14" ht="13.5" customHeight="1">
      <c r="A322" s="56">
        <v>42643</v>
      </c>
      <c r="B322" s="66">
        <f>(+'[28]2016tab8&amp;9A'!$J$66)/1000</f>
        <v>9313.962</v>
      </c>
      <c r="C322" s="66">
        <f>(+'[28]2016tab8&amp;9A'!$J$69)/1000</f>
        <v>96891.655</v>
      </c>
      <c r="D322" s="66">
        <f>(+'[28]2016tab8&amp;9A'!$J$72)/1000</f>
        <v>286666.08</v>
      </c>
      <c r="E322" s="66">
        <f>(+'[28]2016tab8&amp;9A'!$J$88)/1000</f>
        <v>459653.029</v>
      </c>
      <c r="F322" s="66">
        <f>(+'[28]2016tab8&amp;9A'!$J$89)/1000</f>
        <v>28363.293</v>
      </c>
      <c r="G322" s="67">
        <f t="shared" si="12"/>
        <v>488016.322</v>
      </c>
      <c r="H322" s="66">
        <f>(+'[28]2016tab8&amp;9A'!$J$103)/1000</f>
        <v>98.415</v>
      </c>
      <c r="I322" s="66">
        <f>(+'[28]2016tab8&amp;9A'!$J$105)/1000</f>
        <v>0</v>
      </c>
      <c r="J322" s="66">
        <f>(+'[28]2016tab8&amp;9A'!$J$107)/1000</f>
        <v>74794.459</v>
      </c>
      <c r="K322" s="66">
        <f>(+'[28]2016tab8&amp;9A'!$J$111)/1000</f>
        <v>2835.24</v>
      </c>
      <c r="L322" s="66">
        <f>(+'[28]2016tab8&amp;9A'!$J$115)/1000</f>
        <v>75979.466</v>
      </c>
      <c r="M322" s="68">
        <f t="shared" si="13"/>
        <v>1034595.5990000002</v>
      </c>
      <c r="N322" s="36"/>
    </row>
    <row r="323" spans="1:14" ht="13.5" customHeight="1">
      <c r="A323" s="56">
        <v>42674</v>
      </c>
      <c r="B323" s="66">
        <f>(+'[28]2016tab8&amp;9A'!$K$66)/1000</f>
        <v>9228.68</v>
      </c>
      <c r="C323" s="66">
        <f>(+'[28]2016tab8&amp;9A'!$K$69)/1000</f>
        <v>102705.97</v>
      </c>
      <c r="D323" s="66">
        <f>(+'[28]2016tab8&amp;9A'!$K$72)/1000</f>
        <v>276426.482</v>
      </c>
      <c r="E323" s="66">
        <f>(+'[28]2016tab8&amp;9A'!$K$88)/1000</f>
        <v>464786.12</v>
      </c>
      <c r="F323" s="66">
        <f>(+'[28]2016tab8&amp;9A'!$K$89)/1000</f>
        <v>28105.21</v>
      </c>
      <c r="G323" s="67">
        <f t="shared" si="12"/>
        <v>492891.33</v>
      </c>
      <c r="H323" s="66">
        <f>(+'[28]2016tab8&amp;9A'!$K$103)/1000</f>
        <v>98.932</v>
      </c>
      <c r="I323" s="66">
        <f>(+'[28]2016tab8&amp;9A'!$K$105)/1000</f>
        <v>0</v>
      </c>
      <c r="J323" s="66">
        <f>(+'[28]2016tab8&amp;9A'!$K$107)/1000</f>
        <v>74669.378</v>
      </c>
      <c r="K323" s="66">
        <f>(+'[28]2016tab8&amp;9A'!$K$111)/1000</f>
        <v>1991.523</v>
      </c>
      <c r="L323" s="66">
        <f>(+'[28]2016tab8&amp;9A'!$K$115)/1000</f>
        <v>80386.727</v>
      </c>
      <c r="M323" s="68">
        <f t="shared" si="13"/>
        <v>1038399.0220000001</v>
      </c>
      <c r="N323" s="36"/>
    </row>
    <row r="324" spans="1:14" ht="13.5" customHeight="1">
      <c r="A324" s="56">
        <v>42704</v>
      </c>
      <c r="B324" s="66">
        <f>(+'[28]2016tab8&amp;9A'!$L$66)/1000</f>
        <v>9434.32</v>
      </c>
      <c r="C324" s="66">
        <f>(+'[28]2016tab8&amp;9A'!$L$69)/1000</f>
        <v>107042.84</v>
      </c>
      <c r="D324" s="66">
        <f>(+'[28]2016tab8&amp;9A'!$L$72)/1000</f>
        <v>281508.15</v>
      </c>
      <c r="E324" s="66">
        <f>(+'[28]2016tab8&amp;9A'!$L$88)/1000</f>
        <v>468105.143</v>
      </c>
      <c r="F324" s="66">
        <f>(+'[28]2016tab8&amp;9A'!$L$89)/1000</f>
        <v>27214.441</v>
      </c>
      <c r="G324" s="67">
        <f t="shared" si="12"/>
        <v>495319.584</v>
      </c>
      <c r="H324" s="66">
        <f>(+'[28]2016tab8&amp;9A'!$L$103)/1000</f>
        <v>135.352</v>
      </c>
      <c r="I324" s="66">
        <f>(+'[28]2016tab8&amp;9A'!$L$105)/1000</f>
        <v>0</v>
      </c>
      <c r="J324" s="66">
        <f>(+'[28]2016tab8&amp;9A'!$L$107)/1000</f>
        <v>74642.85</v>
      </c>
      <c r="K324" s="66">
        <f>(+'[28]2016tab8&amp;9A'!$L$111)/1000</f>
        <v>2032.974</v>
      </c>
      <c r="L324" s="66">
        <f>(+'[28]2016tab8&amp;9A'!$L$115)/1000</f>
        <v>79486.297</v>
      </c>
      <c r="M324" s="68">
        <f t="shared" si="13"/>
        <v>1049602.367</v>
      </c>
      <c r="N324" s="36"/>
    </row>
    <row r="325" spans="1:14" ht="13.5" customHeight="1">
      <c r="A325" s="56">
        <v>42735</v>
      </c>
      <c r="B325" s="66">
        <f>(+'[28]2016tab8&amp;9A'!$M$66)/1000</f>
        <v>11860.902</v>
      </c>
      <c r="C325" s="66">
        <f>(+'[28]2016tab8&amp;9A'!$M$69)/1000</f>
        <v>115221.875</v>
      </c>
      <c r="D325" s="66">
        <f>(+'[28]2016tab8&amp;9A'!$M$72)/1000</f>
        <v>265168.822</v>
      </c>
      <c r="E325" s="66">
        <f>(+'[28]2016tab8&amp;9A'!$M$88)/1000</f>
        <v>471193.328</v>
      </c>
      <c r="F325" s="66">
        <f>(+'[28]2016tab8&amp;9A'!$M$89)/1000</f>
        <v>24195.125</v>
      </c>
      <c r="G325" s="67">
        <f t="shared" si="12"/>
        <v>495388.453</v>
      </c>
      <c r="H325" s="66">
        <f>(+'[28]2016tab8&amp;9A'!$M$103)/1000</f>
        <v>136.202</v>
      </c>
      <c r="I325" s="66">
        <f>(+'[28]2016tab8&amp;9A'!$M$105)/1000</f>
        <v>0</v>
      </c>
      <c r="J325" s="66">
        <f>(+'[28]2016tab8&amp;9A'!$M$107)/1000</f>
        <v>73803.958</v>
      </c>
      <c r="K325" s="66">
        <f>(+'[28]2016tab8&amp;9A'!$M$111)/1000</f>
        <v>2305.323</v>
      </c>
      <c r="L325" s="66">
        <f>(+'[28]2016tab8&amp;9A'!$M$115)/1000</f>
        <v>82918.879</v>
      </c>
      <c r="M325" s="68">
        <f t="shared" si="13"/>
        <v>1046804.4139999999</v>
      </c>
      <c r="N325" s="36"/>
    </row>
    <row r="326" spans="1:14" ht="13.5" customHeight="1">
      <c r="A326" s="56">
        <v>42766</v>
      </c>
      <c r="B326" s="66">
        <f>(+'[29]2017tab8&amp;9A'!$B$66)/1000</f>
        <v>10073.51</v>
      </c>
      <c r="C326" s="66">
        <f>(+'[29]2017tab8&amp;9A'!$B$69)/1000</f>
        <v>109138.556</v>
      </c>
      <c r="D326" s="66">
        <f>(+'[29]2017tab8&amp;9A'!$B$72)/1000</f>
        <v>273420.754</v>
      </c>
      <c r="E326" s="66">
        <f>(+'[29]2017tab8&amp;9A'!$B$88)/1000</f>
        <v>471690.422</v>
      </c>
      <c r="F326" s="66">
        <f>(+'[29]2017tab8&amp;9A'!$B$89)/1000</f>
        <v>27364.608</v>
      </c>
      <c r="G326" s="67">
        <f t="shared" si="12"/>
        <v>499055.03</v>
      </c>
      <c r="H326" s="66">
        <f>(+'[29]2017tab8&amp;9A'!$B$103)/1000</f>
        <v>316.224</v>
      </c>
      <c r="I326" s="66">
        <f>(+'[29]2017tab8&amp;9A'!$B$105)/1000</f>
        <v>0</v>
      </c>
      <c r="J326" s="66">
        <f>(+'[29]2017tab8&amp;9A'!$B$107)/1000</f>
        <v>72816.134</v>
      </c>
      <c r="K326" s="66">
        <f>(+'[29]2017tab8&amp;9A'!$B$111)/1000</f>
        <v>2101.967</v>
      </c>
      <c r="L326" s="66">
        <f>(+'[29]2017tab8&amp;9A'!$B$115)/1000</f>
        <v>83618.071</v>
      </c>
      <c r="M326" s="68">
        <f t="shared" si="13"/>
        <v>1050540.246</v>
      </c>
      <c r="N326" s="36"/>
    </row>
    <row r="327" spans="1:14" ht="13.5" customHeight="1">
      <c r="A327" s="56">
        <v>42794</v>
      </c>
      <c r="B327" s="66">
        <f>(+'[29]2017tab8&amp;9A'!$C$66)/1000</f>
        <v>11274.169</v>
      </c>
      <c r="C327" s="66">
        <f>(+'[29]2017tab8&amp;9A'!$C$69)/1000</f>
        <v>139509.873</v>
      </c>
      <c r="D327" s="66">
        <f>(+'[29]2017tab8&amp;9A'!$C$72)/1000</f>
        <v>311921.171</v>
      </c>
      <c r="E327" s="66">
        <f>(+'[29]2017tab8&amp;9A'!$C$88)/1000</f>
        <v>544304.496</v>
      </c>
      <c r="F327" s="66">
        <f>(+'[29]2017tab8&amp;9A'!$C$89)/1000</f>
        <v>26255.217</v>
      </c>
      <c r="G327" s="67">
        <f t="shared" si="12"/>
        <v>570559.713</v>
      </c>
      <c r="H327" s="66">
        <f>(+'[29]2017tab8&amp;9A'!$C$103)/1000</f>
        <v>910.015</v>
      </c>
      <c r="I327" s="66">
        <f>(+'[29]2017tab8&amp;9A'!$C$105)/1000</f>
        <v>0</v>
      </c>
      <c r="J327" s="66">
        <f>(+'[29]2017tab8&amp;9A'!$C$107)/1000</f>
        <v>92544.547</v>
      </c>
      <c r="K327" s="66">
        <f>(+'[29]2017tab8&amp;9A'!$C$111)/1000</f>
        <v>2577.036</v>
      </c>
      <c r="L327" s="66">
        <f>(+'[29]2017tab8&amp;9A'!$C$115)/1000</f>
        <v>99017.683</v>
      </c>
      <c r="M327" s="68">
        <f t="shared" si="13"/>
        <v>1228314.207</v>
      </c>
      <c r="N327" s="36"/>
    </row>
    <row r="328" spans="1:14" ht="13.5" customHeight="1">
      <c r="A328" s="56">
        <v>42825</v>
      </c>
      <c r="B328" s="66">
        <f>(+'[29]2017tab8&amp;9A'!$D$66)/1000</f>
        <v>10248.171</v>
      </c>
      <c r="C328" s="66">
        <f>(+'[29]2017tab8&amp;9A'!$D$69)/1000</f>
        <v>135459.309</v>
      </c>
      <c r="D328" s="66">
        <f>(+'[29]2017tab8&amp;9A'!$D$72)/1000</f>
        <v>301644.354</v>
      </c>
      <c r="E328" s="66">
        <f>(+'[29]2017tab8&amp;9A'!$D$88)/1000</f>
        <v>549482.213</v>
      </c>
      <c r="F328" s="66">
        <f>(+'[29]2017tab8&amp;9A'!$D$89)/1000</f>
        <v>26001.361</v>
      </c>
      <c r="G328" s="67">
        <f t="shared" si="12"/>
        <v>575483.574</v>
      </c>
      <c r="H328" s="66">
        <f>(+'[29]2017tab8&amp;9A'!$D$103)/1000</f>
        <v>1193.79</v>
      </c>
      <c r="I328" s="66">
        <f>(+'[29]2017tab8&amp;9A'!$D$105)/1000</f>
        <v>0</v>
      </c>
      <c r="J328" s="66">
        <f>(+'[29]2017tab8&amp;9A'!$D$107)/1000</f>
        <v>92563.727</v>
      </c>
      <c r="K328" s="66">
        <f>(+'[29]2017tab8&amp;9A'!$D$111)/1000</f>
        <v>3485.71</v>
      </c>
      <c r="L328" s="66">
        <f>(+'[29]2017tab8&amp;9A'!$D$115)/1000</f>
        <v>112670.408</v>
      </c>
      <c r="M328" s="68">
        <f t="shared" si="13"/>
        <v>1232749.043</v>
      </c>
      <c r="N328" s="36"/>
    </row>
    <row r="329" spans="1:14" ht="13.5" customHeight="1">
      <c r="A329" s="56">
        <v>42855</v>
      </c>
      <c r="B329" s="66">
        <f>(+'[29]2017tab8&amp;9A'!$E$66)/1000</f>
        <v>11728.307</v>
      </c>
      <c r="C329" s="66">
        <f>(+'[29]2017tab8&amp;9A'!$E$69)/1000</f>
        <v>143902.092</v>
      </c>
      <c r="D329" s="66">
        <f>(+'[29]2017tab8&amp;9A'!$E$72)/1000</f>
        <v>307316.902</v>
      </c>
      <c r="E329" s="66">
        <f>(+'[29]2017tab8&amp;9A'!$E$88)/1000</f>
        <v>553518.546</v>
      </c>
      <c r="F329" s="66">
        <f>(+'[29]2017tab8&amp;9A'!$E$89)/1000</f>
        <v>26202.175</v>
      </c>
      <c r="G329" s="67">
        <f t="shared" si="12"/>
        <v>579720.721</v>
      </c>
      <c r="H329" s="66">
        <f>(+'[29]2017tab8&amp;9A'!$E$103)/1000</f>
        <v>1773.855</v>
      </c>
      <c r="I329" s="66">
        <f>(+'[29]2017tab8&amp;9A'!$E$105)/1000</f>
        <v>0</v>
      </c>
      <c r="J329" s="66">
        <f>(+'[29]2017tab8&amp;9A'!$E$107)/1000</f>
        <v>97562.731</v>
      </c>
      <c r="K329" s="66">
        <f>(+'[29]2017tab8&amp;9A'!$E$111)/1000</f>
        <v>1933.75</v>
      </c>
      <c r="L329" s="66">
        <f>(+'[29]2017tab8&amp;9A'!$E$115)/1000</f>
        <v>118592.227</v>
      </c>
      <c r="M329" s="68">
        <f t="shared" si="13"/>
        <v>1262530.585</v>
      </c>
      <c r="N329" s="36"/>
    </row>
    <row r="330" spans="1:14" ht="13.5" customHeight="1">
      <c r="A330" s="56">
        <v>42886</v>
      </c>
      <c r="B330" s="66">
        <f>(+'[29]2017tab8&amp;9A'!$F$66)/1000</f>
        <v>11583.548</v>
      </c>
      <c r="C330" s="66">
        <f>(+'[29]2017tab8&amp;9A'!$F$69)/1000</f>
        <v>161585.541</v>
      </c>
      <c r="D330" s="66">
        <f>(+'[29]2017tab8&amp;9A'!$F$72)/1000</f>
        <v>319865.434</v>
      </c>
      <c r="E330" s="66">
        <f>(+'[29]2017tab8&amp;9A'!$F$88)/1000</f>
        <v>557472.364</v>
      </c>
      <c r="F330" s="66">
        <f>(+'[29]2017tab8&amp;9A'!$F$89)/1000</f>
        <v>24991.813</v>
      </c>
      <c r="G330" s="67">
        <f t="shared" si="12"/>
        <v>582464.1769999999</v>
      </c>
      <c r="H330" s="66">
        <f>(+'[29]2017tab8&amp;9A'!$F$103)/1000</f>
        <v>2073.223</v>
      </c>
      <c r="I330" s="66">
        <f>(+'[29]2017tab8&amp;9A'!$F$105)/1000</f>
        <v>0</v>
      </c>
      <c r="J330" s="66">
        <f>(+'[29]2017tab8&amp;9A'!$F$107)/1000</f>
        <v>84938.481</v>
      </c>
      <c r="K330" s="66">
        <f>(+'[29]2017tab8&amp;9A'!$F$111)/1000</f>
        <v>1684.032</v>
      </c>
      <c r="L330" s="66">
        <f>(+'[29]2017tab8&amp;9A'!$F$115)/1000</f>
        <v>113216.032</v>
      </c>
      <c r="M330" s="68">
        <f t="shared" si="13"/>
        <v>1277410.4679999999</v>
      </c>
      <c r="N330" s="36"/>
    </row>
    <row r="331" spans="1:14" ht="13.5" customHeight="1">
      <c r="A331" s="56">
        <v>42916</v>
      </c>
      <c r="B331" s="66">
        <f>(+'[29]2017tab8&amp;9A'!$G$66)/1000</f>
        <v>10757.879</v>
      </c>
      <c r="C331" s="66">
        <f>(+'[29]2017tab8&amp;9A'!$G$69)/1000</f>
        <v>163387.538</v>
      </c>
      <c r="D331" s="66">
        <f>(+'[29]2017tab8&amp;9A'!$G$72)/1000</f>
        <v>315393.561</v>
      </c>
      <c r="E331" s="66">
        <f>(+'[29]2017tab8&amp;9A'!$G$88)/1000</f>
        <v>556866.024</v>
      </c>
      <c r="F331" s="66">
        <f>(+'[29]2017tab8&amp;9A'!$G$89)/1000</f>
        <v>24556.564</v>
      </c>
      <c r="G331" s="67">
        <f t="shared" si="12"/>
        <v>581422.588</v>
      </c>
      <c r="H331" s="66">
        <f>(+'[29]2017tab8&amp;9A'!$G$103)/1000</f>
        <v>2258.129</v>
      </c>
      <c r="I331" s="66">
        <f>(+'[29]2017tab8&amp;9A'!$G$105)/1000</f>
        <v>0</v>
      </c>
      <c r="J331" s="66">
        <f>(+'[29]2017tab8&amp;9A'!$G$107)/1000</f>
        <v>85180.31</v>
      </c>
      <c r="K331" s="66">
        <f>(+'[29]2017tab8&amp;9A'!$G$111)/1000</f>
        <v>2520.767</v>
      </c>
      <c r="L331" s="66">
        <f>(+'[29]2017tab8&amp;9A'!$G$115)/1000</f>
        <v>115794.263</v>
      </c>
      <c r="M331" s="68">
        <f t="shared" si="13"/>
        <v>1276715.0350000001</v>
      </c>
      <c r="N331" s="36"/>
    </row>
    <row r="332" spans="1:14" ht="13.5" customHeight="1">
      <c r="A332" s="56">
        <v>42947</v>
      </c>
      <c r="B332" s="66">
        <f>(+'[29]2017tab8&amp;9A'!$H$66)/1000</f>
        <v>11556.083</v>
      </c>
      <c r="C332" s="66">
        <f>(+'[29]2017tab8&amp;9A'!$H$69)/1000</f>
        <v>177981.848</v>
      </c>
      <c r="D332" s="66">
        <f>(+'[29]2017tab8&amp;9A'!$H$72)/1000</f>
        <v>322055.216</v>
      </c>
      <c r="E332" s="66">
        <f>(+'[29]2017tab8&amp;9A'!$H$88)/1000</f>
        <v>559724.525</v>
      </c>
      <c r="F332" s="66">
        <f>(+'[29]2017tab8&amp;9A'!$H$89)/1000</f>
        <v>24284.832</v>
      </c>
      <c r="G332" s="67">
        <f t="shared" si="12"/>
        <v>584009.3570000001</v>
      </c>
      <c r="H332" s="66">
        <f>(+'[29]2017tab8&amp;9A'!$H$103)/1000</f>
        <v>2449.759</v>
      </c>
      <c r="I332" s="66">
        <f>(+'[29]2017tab8&amp;9A'!$H$105)/1000</f>
        <v>0</v>
      </c>
      <c r="J332" s="66">
        <f>(+'[29]2017tab8&amp;9A'!$H$107)/1000</f>
        <v>85185.15</v>
      </c>
      <c r="K332" s="66">
        <f>(+'[29]2017tab8&amp;9A'!$H$111)/1000</f>
        <v>2614.897</v>
      </c>
      <c r="L332" s="66">
        <f>(+'[29]2017tab8&amp;9A'!$H$115)/1000</f>
        <v>114784.576</v>
      </c>
      <c r="M332" s="68">
        <f t="shared" si="13"/>
        <v>1300636.8860000004</v>
      </c>
      <c r="N332" s="36"/>
    </row>
    <row r="333" spans="1:14" ht="13.5" customHeight="1">
      <c r="A333" s="56">
        <v>42978</v>
      </c>
      <c r="B333" s="66">
        <f>(+'[29]2017tab8&amp;9A'!$I$66)/1000</f>
        <v>12227.271</v>
      </c>
      <c r="C333" s="66">
        <f>(+'[29]2017tab8&amp;9A'!$I$69)/1000</f>
        <v>192076.587</v>
      </c>
      <c r="D333" s="66">
        <f>(+'[29]2017tab8&amp;9A'!$I$72)/1000</f>
        <v>318615.794</v>
      </c>
      <c r="E333" s="66">
        <f>(+'[29]2017tab8&amp;9A'!$I$88)/1000</f>
        <v>588305.024</v>
      </c>
      <c r="F333" s="66">
        <f>(+'[29]2017tab8&amp;9A'!$I$89)/1000</f>
        <v>25319.514</v>
      </c>
      <c r="G333" s="67">
        <f t="shared" si="12"/>
        <v>613624.538</v>
      </c>
      <c r="H333" s="66">
        <f>(+'[29]2017tab8&amp;9A'!$I$103)/1000</f>
        <v>3519.568</v>
      </c>
      <c r="I333" s="66">
        <f>(+'[29]2017tab8&amp;9A'!$I$105)/1000</f>
        <v>0</v>
      </c>
      <c r="J333" s="66">
        <f>(+'[29]2017tab8&amp;9A'!$I$107)/1000</f>
        <v>88689.337</v>
      </c>
      <c r="K333" s="66">
        <f>(+'[29]2017tab8&amp;9A'!$I$111)/1000</f>
        <v>1513.495</v>
      </c>
      <c r="L333" s="66">
        <f>(+'[29]2017tab8&amp;9A'!$I$115)/1000</f>
        <v>123171.014</v>
      </c>
      <c r="M333" s="68">
        <f t="shared" si="13"/>
        <v>1353437.604</v>
      </c>
      <c r="N333" s="36"/>
    </row>
    <row r="334" spans="1:14" ht="13.5" customHeight="1">
      <c r="A334" s="56">
        <v>43008</v>
      </c>
      <c r="B334" s="66">
        <f>(+'[29]2017tab8&amp;9A'!$J$66)/1000</f>
        <v>11216.194</v>
      </c>
      <c r="C334" s="66">
        <f>(+'[29]2017tab8&amp;9A'!$J$69)/1000</f>
        <v>185815.827</v>
      </c>
      <c r="D334" s="66">
        <f>(+'[29]2017tab8&amp;9A'!$J$72)/1000</f>
        <v>324305.605</v>
      </c>
      <c r="E334" s="66">
        <f>(+'[29]2017tab8&amp;9A'!$J$88)/1000</f>
        <v>596235.464</v>
      </c>
      <c r="F334" s="66">
        <f>(+'[29]2017tab8&amp;9A'!$J$89)/1000</f>
        <v>24213.797</v>
      </c>
      <c r="G334" s="67">
        <f t="shared" si="12"/>
        <v>620449.261</v>
      </c>
      <c r="H334" s="66">
        <f>(+'[29]2017tab8&amp;9A'!$J$103)/1000</f>
        <v>3337.67</v>
      </c>
      <c r="I334" s="66">
        <f>(+'[29]2017tab8&amp;9A'!$J$105)/1000</f>
        <v>0</v>
      </c>
      <c r="J334" s="66">
        <f>(+'[29]2017tab8&amp;9A'!$J$107)/1000</f>
        <v>91087.702</v>
      </c>
      <c r="K334" s="66">
        <f>(+'[29]2017tab8&amp;9A'!$J$111)/1000</f>
        <v>2791.559</v>
      </c>
      <c r="L334" s="66">
        <f>(+'[29]2017tab8&amp;9A'!$J$115)/1000</f>
        <v>118524.184</v>
      </c>
      <c r="M334" s="68">
        <f aca="true" t="shared" si="14" ref="M334:M362">(+B334+C334+D334+G334+H334+I334+J334+K334+L334)</f>
        <v>1357528.0019999999</v>
      </c>
      <c r="N334" s="36"/>
    </row>
    <row r="335" spans="1:14" ht="13.5" customHeight="1">
      <c r="A335" s="56">
        <v>43039</v>
      </c>
      <c r="B335" s="66">
        <f>(+'[29]2017tab8&amp;9A'!$K$66)/1000</f>
        <v>14433.748</v>
      </c>
      <c r="C335" s="66">
        <f>(+'[29]2017tab8&amp;9A'!$K$69)/1000</f>
        <v>191720.912</v>
      </c>
      <c r="D335" s="66">
        <f>(+'[29]2017tab8&amp;9A'!$K$72)/1000</f>
        <v>308140.563</v>
      </c>
      <c r="E335" s="66">
        <f>(+'[29]2017tab8&amp;9A'!$K$88)/1000</f>
        <v>597268.23</v>
      </c>
      <c r="F335" s="66">
        <f>(+'[29]2017tab8&amp;9A'!$K$89)/1000</f>
        <v>23154.246</v>
      </c>
      <c r="G335" s="67">
        <f t="shared" si="12"/>
        <v>620422.476</v>
      </c>
      <c r="H335" s="66">
        <f>(+'[29]2017tab8&amp;9A'!$K$103)/1000</f>
        <v>3737.181</v>
      </c>
      <c r="I335" s="66">
        <f>(+'[29]2017tab8&amp;9A'!$K$105)/1000</f>
        <v>0</v>
      </c>
      <c r="J335" s="66">
        <f>(+'[29]2017tab8&amp;9A'!$K$107)/1000</f>
        <v>94690.9</v>
      </c>
      <c r="K335" s="66">
        <f>(+'[29]2017tab8&amp;9A'!$K$111)/1000</f>
        <v>1600.322</v>
      </c>
      <c r="L335" s="66">
        <f>(+'[29]2017tab8&amp;9A'!$K$115)/1000</f>
        <v>130807.47</v>
      </c>
      <c r="M335" s="68">
        <f t="shared" si="14"/>
        <v>1365553.572</v>
      </c>
      <c r="N335" s="36"/>
    </row>
    <row r="336" spans="1:14" ht="13.5" customHeight="1">
      <c r="A336" s="56">
        <v>43069</v>
      </c>
      <c r="B336" s="66">
        <f>(+'[29]2017tab8&amp;9A'!$L$66)/1000</f>
        <v>13936.953</v>
      </c>
      <c r="C336" s="66">
        <f>(+'[29]2017tab8&amp;9A'!$L$69)/1000</f>
        <v>196951.335</v>
      </c>
      <c r="D336" s="66">
        <f>(+'[29]2017tab8&amp;9A'!$L$72)/1000</f>
        <v>322281.245</v>
      </c>
      <c r="E336" s="66">
        <f>(+'[29]2017tab8&amp;9A'!$L$88)/1000</f>
        <v>605678.495</v>
      </c>
      <c r="F336" s="66">
        <f>(+'[29]2017tab8&amp;9A'!$L$89)/1000</f>
        <v>24360.815</v>
      </c>
      <c r="G336" s="67">
        <f t="shared" si="12"/>
        <v>630039.3099999999</v>
      </c>
      <c r="H336" s="66">
        <f>(+'[29]2017tab8&amp;9A'!$L$103)/1000</f>
        <v>3139.67</v>
      </c>
      <c r="I336" s="66">
        <f>(+'[29]2017tab8&amp;9A'!$L$105)/1000</f>
        <v>0</v>
      </c>
      <c r="J336" s="66">
        <f>(+'[29]2017tab8&amp;9A'!$L$107)/1000</f>
        <v>96788.749</v>
      </c>
      <c r="K336" s="66">
        <f>(+'[29]2017tab8&amp;9A'!$L$111)/1000</f>
        <v>1317.91</v>
      </c>
      <c r="L336" s="66">
        <f>(+'[29]2017tab8&amp;9A'!$L$115)/1000</f>
        <v>139359.063</v>
      </c>
      <c r="M336" s="68">
        <f t="shared" si="14"/>
        <v>1403814.2349999999</v>
      </c>
      <c r="N336" s="36"/>
    </row>
    <row r="337" spans="1:14" ht="13.5" customHeight="1">
      <c r="A337" s="56">
        <v>43100</v>
      </c>
      <c r="B337" s="66">
        <f>(+'[29]2017tab8&amp;9A'!$M$66)/1000</f>
        <v>16583.67</v>
      </c>
      <c r="C337" s="66">
        <f>(+'[29]2017tab8&amp;9A'!$M$69)/1000</f>
        <v>184045.78</v>
      </c>
      <c r="D337" s="66">
        <f>(+'[29]2017tab8&amp;9A'!$M$72)/1000</f>
        <v>300290.396</v>
      </c>
      <c r="E337" s="66">
        <f>(+'[29]2017tab8&amp;9A'!$M$88)/1000</f>
        <v>591266.041</v>
      </c>
      <c r="F337" s="66">
        <f>(+'[29]2017tab8&amp;9A'!$M$89)/1000</f>
        <v>23636.921</v>
      </c>
      <c r="G337" s="67">
        <f t="shared" si="12"/>
        <v>614902.9619999999</v>
      </c>
      <c r="H337" s="66">
        <f>(+'[29]2017tab8&amp;9A'!$M$103)/1000</f>
        <v>3063.741</v>
      </c>
      <c r="I337" s="66">
        <f>(+'[29]2017tab8&amp;9A'!$M$105)/1000</f>
        <v>0</v>
      </c>
      <c r="J337" s="66">
        <f>(+'[29]2017tab8&amp;9A'!$M$107)/1000</f>
        <v>100141.882</v>
      </c>
      <c r="K337" s="66">
        <f>(+'[29]2017tab8&amp;9A'!$M$111)/1000</f>
        <v>2524.554</v>
      </c>
      <c r="L337" s="66">
        <f>(+'[29]2017tab8&amp;9A'!$M$115)/1000</f>
        <v>129596.548</v>
      </c>
      <c r="M337" s="68">
        <f t="shared" si="14"/>
        <v>1351149.5329999998</v>
      </c>
      <c r="N337" s="36"/>
    </row>
    <row r="338" spans="1:14" ht="13.5" customHeight="1">
      <c r="A338" s="56">
        <v>43131</v>
      </c>
      <c r="B338" s="66">
        <f>(+'[30]2018tab8&amp;9A'!$B$66)/1000</f>
        <v>13113.133</v>
      </c>
      <c r="C338" s="66">
        <f>(+'[30]2018tab8&amp;9A'!$B$69)/1000</f>
        <v>202455.254</v>
      </c>
      <c r="D338" s="66">
        <f>(+'[30]2018tab8&amp;9A'!$B$72)/1000</f>
        <v>315304.672</v>
      </c>
      <c r="E338" s="66">
        <f>(+'[30]2018tab8&amp;9A'!$B$88)/1000</f>
        <v>592703.58</v>
      </c>
      <c r="F338" s="66">
        <f>(+'[30]2018tab8&amp;9A'!$B$89)/1000</f>
        <v>23082.333</v>
      </c>
      <c r="G338" s="67">
        <f t="shared" si="12"/>
        <v>615785.913</v>
      </c>
      <c r="H338" s="66">
        <f>(+'[30]2018tab8&amp;9A'!$B$103)/1000</f>
        <v>2757.029</v>
      </c>
      <c r="I338" s="66">
        <f>(+'[30]2018tab8&amp;9A'!$B$105)/1000</f>
        <v>0</v>
      </c>
      <c r="J338" s="66">
        <f>(+'[30]2018tab8&amp;9A'!$B$107)/1000</f>
        <v>102131.744</v>
      </c>
      <c r="K338" s="66">
        <f>(+'[30]2018tab8&amp;9A'!$B$111)/1000</f>
        <v>2430.276</v>
      </c>
      <c r="L338" s="66">
        <f>(+'[30]2018tab8&amp;9A'!$B$115)/1000</f>
        <v>127357.186</v>
      </c>
      <c r="M338" s="68">
        <f t="shared" si="14"/>
        <v>1381335.2070000002</v>
      </c>
      <c r="N338" s="36"/>
    </row>
    <row r="339" spans="1:14" ht="13.5" customHeight="1">
      <c r="A339" s="56">
        <v>43159</v>
      </c>
      <c r="B339" s="66">
        <f>(+'[30]2018tab8&amp;9A'!$C$66)/1000</f>
        <v>13308.079</v>
      </c>
      <c r="C339" s="66">
        <f>(+'[30]2018tab8&amp;9A'!$C$69)/1000</f>
        <v>214159.693</v>
      </c>
      <c r="D339" s="66">
        <f>(+'[30]2018tab8&amp;9A'!$C$72)/1000</f>
        <v>334151.856</v>
      </c>
      <c r="E339" s="66">
        <f>(+'[30]2018tab8&amp;9A'!$C$88)/1000</f>
        <v>597577.695</v>
      </c>
      <c r="F339" s="66">
        <f>(+'[30]2018tab8&amp;9A'!$C$89)/1000</f>
        <v>23580.515</v>
      </c>
      <c r="G339" s="67">
        <f t="shared" si="12"/>
        <v>621158.21</v>
      </c>
      <c r="H339" s="66">
        <f>(+'[30]2018tab8&amp;9A'!$C$103)/1000</f>
        <v>2723.307</v>
      </c>
      <c r="I339" s="66">
        <f>(+'[30]2018tab8&amp;9A'!$C$105)/1000</f>
        <v>0</v>
      </c>
      <c r="J339" s="66">
        <f>(+'[30]2018tab8&amp;9A'!$C$107)/1000</f>
        <v>98704.634</v>
      </c>
      <c r="K339" s="66">
        <f>(+'[30]2018tab8&amp;9A'!$C$111)/1000</f>
        <v>1892.869</v>
      </c>
      <c r="L339" s="66">
        <f>(+'[30]2018tab8&amp;9A'!$C$115)/1000</f>
        <v>129921.55</v>
      </c>
      <c r="M339" s="68">
        <f t="shared" si="14"/>
        <v>1416020.198</v>
      </c>
      <c r="N339" s="36"/>
    </row>
    <row r="340" spans="1:14" ht="13.5" customHeight="1">
      <c r="A340" s="56">
        <v>43190</v>
      </c>
      <c r="B340" s="66">
        <f>(+'[30]2018tab8&amp;9A'!$D$66)/1000</f>
        <v>13450.869</v>
      </c>
      <c r="C340" s="66">
        <f>(+'[30]2018tab8&amp;9A'!$D$69)/1000</f>
        <v>189834.633</v>
      </c>
      <c r="D340" s="66">
        <f>(+'[30]2018tab8&amp;9A'!$D$72)/1000</f>
        <v>331732.852</v>
      </c>
      <c r="E340" s="66">
        <f>(+'[30]2018tab8&amp;9A'!$D$88)/1000</f>
        <v>611118.937</v>
      </c>
      <c r="F340" s="66">
        <f>(+'[30]2018tab8&amp;9A'!$D$89)/1000</f>
        <v>23452.661</v>
      </c>
      <c r="G340" s="67">
        <f t="shared" si="12"/>
        <v>634571.598</v>
      </c>
      <c r="H340" s="66">
        <f>(+'[30]2018tab8&amp;9A'!$D$103)/1000</f>
        <v>2858.085</v>
      </c>
      <c r="I340" s="66">
        <f>(+'[30]2018tab8&amp;9A'!$D$105)/1000</f>
        <v>0</v>
      </c>
      <c r="J340" s="66">
        <f>(+'[30]2018tab8&amp;9A'!$D$107)/1000</f>
        <v>104686.82</v>
      </c>
      <c r="K340" s="66">
        <f>(+'[30]2018tab8&amp;9A'!$D$111)/1000</f>
        <v>3571.237</v>
      </c>
      <c r="L340" s="66">
        <f>(+'[30]2018tab8&amp;9A'!$D$115)/1000</f>
        <v>128402.172</v>
      </c>
      <c r="M340" s="68">
        <f t="shared" si="14"/>
        <v>1409108.266</v>
      </c>
      <c r="N340" s="36"/>
    </row>
    <row r="341" spans="1:14" ht="13.5" customHeight="1">
      <c r="A341" s="56">
        <v>43220</v>
      </c>
      <c r="B341" s="66">
        <f>(+'[30]2018tab8&amp;9A'!$E$66)/1000</f>
        <v>14918.715</v>
      </c>
      <c r="C341" s="66">
        <f>(+'[30]2018tab8&amp;9A'!$E$69)/1000</f>
        <v>197092.755</v>
      </c>
      <c r="D341" s="66">
        <f>(+'[30]2018tab8&amp;9A'!$E$72)/1000</f>
        <v>318509.887</v>
      </c>
      <c r="E341" s="66">
        <f>(+'[30]2018tab8&amp;9A'!$E$88)/1000</f>
        <v>619133.455</v>
      </c>
      <c r="F341" s="66">
        <f>(+'[30]2018tab8&amp;9A'!$E$89)/1000</f>
        <v>21684.172</v>
      </c>
      <c r="G341" s="67">
        <f t="shared" si="12"/>
        <v>640817.627</v>
      </c>
      <c r="H341" s="66">
        <f>(+'[30]2018tab8&amp;9A'!$E$103)/1000</f>
        <v>2639.866</v>
      </c>
      <c r="I341" s="66">
        <f>(+'[30]2018tab8&amp;9A'!$E$105)/1000</f>
        <v>0</v>
      </c>
      <c r="J341" s="66">
        <f>(+'[30]2018tab8&amp;9A'!$E$107)/1000</f>
        <v>107786.935</v>
      </c>
      <c r="K341" s="66">
        <f>(+'[30]2018tab8&amp;9A'!$E$111)/1000</f>
        <v>2423.996</v>
      </c>
      <c r="L341" s="66">
        <f>(+'[30]2018tab8&amp;9A'!$E$115)/1000</f>
        <v>134816.655</v>
      </c>
      <c r="M341" s="68">
        <f t="shared" si="14"/>
        <v>1419006.436</v>
      </c>
      <c r="N341" s="36"/>
    </row>
    <row r="342" spans="1:14" ht="13.5" customHeight="1">
      <c r="A342" s="56">
        <v>43251</v>
      </c>
      <c r="B342" s="66">
        <f>(+'[30]2018tab8&amp;9A'!$F$66)/1000</f>
        <v>14762.865</v>
      </c>
      <c r="C342" s="66">
        <f>(+'[30]2018tab8&amp;9A'!$F$69)/1000</f>
        <v>203293.887</v>
      </c>
      <c r="D342" s="66">
        <f>(+'[30]2018tab8&amp;9A'!$F$72)/1000</f>
        <v>318519.008</v>
      </c>
      <c r="E342" s="66">
        <f>(+'[30]2018tab8&amp;9A'!$F$88)/1000</f>
        <v>630300.359</v>
      </c>
      <c r="F342" s="66">
        <f>(+'[30]2018tab8&amp;9A'!$F$89)/1000</f>
        <v>23184.838</v>
      </c>
      <c r="G342" s="67">
        <f t="shared" si="12"/>
        <v>653485.197</v>
      </c>
      <c r="H342" s="66">
        <f>(+'[30]2018tab8&amp;9A'!$F$103)/1000</f>
        <v>3000.104</v>
      </c>
      <c r="I342" s="66">
        <f>(+'[30]2018tab8&amp;9A'!$F$105)/1000</f>
        <v>0</v>
      </c>
      <c r="J342" s="66">
        <f>(+'[30]2018tab8&amp;9A'!$F$107)/1000</f>
        <v>110562.088</v>
      </c>
      <c r="K342" s="66">
        <f>(+'[30]2018tab8&amp;9A'!$F$111)/1000</f>
        <v>1477.108</v>
      </c>
      <c r="L342" s="66">
        <f>(+'[30]2018tab8&amp;9A'!$F$115)/1000</f>
        <v>133191.923</v>
      </c>
      <c r="M342" s="68">
        <f t="shared" si="14"/>
        <v>1438292.18</v>
      </c>
      <c r="N342" s="36"/>
    </row>
    <row r="343" spans="1:14" ht="13.5" customHeight="1">
      <c r="A343" s="56">
        <v>43281</v>
      </c>
      <c r="B343" s="66">
        <f>(+'[30]2018tab8&amp;9A'!$G$66)/1000</f>
        <v>13454.238</v>
      </c>
      <c r="C343" s="66">
        <f>(+'[30]2018tab8&amp;9A'!$G$69)/1000</f>
        <v>201555.373</v>
      </c>
      <c r="D343" s="66">
        <f>(+'[30]2018tab8&amp;9A'!$G$72)/1000</f>
        <v>320298.356</v>
      </c>
      <c r="E343" s="66">
        <f>(+'[30]2018tab8&amp;9A'!$G$88)/1000</f>
        <v>643114.225</v>
      </c>
      <c r="F343" s="66">
        <f>(+'[30]2018tab8&amp;9A'!$G$89)/1000</f>
        <v>23526.472</v>
      </c>
      <c r="G343" s="67">
        <f t="shared" si="12"/>
        <v>666640.6969999999</v>
      </c>
      <c r="H343" s="66">
        <f>(+'[30]2018tab8&amp;9A'!$G$103)/1000</f>
        <v>3698.805</v>
      </c>
      <c r="I343" s="66">
        <f>(+'[30]2018tab8&amp;9A'!$G$105)/1000</f>
        <v>0</v>
      </c>
      <c r="J343" s="66">
        <f>(+'[30]2018tab8&amp;9A'!$G$107)/1000</f>
        <v>114361.803</v>
      </c>
      <c r="K343" s="66">
        <f>(+'[30]2018tab8&amp;9A'!$G$111)/1000</f>
        <v>4919.407</v>
      </c>
      <c r="L343" s="66">
        <f>(+'[30]2018tab8&amp;9A'!$G$115)/1000</f>
        <v>137463.404</v>
      </c>
      <c r="M343" s="68">
        <f t="shared" si="14"/>
        <v>1462392.0829999999</v>
      </c>
      <c r="N343" s="36"/>
    </row>
    <row r="344" spans="1:14" ht="13.5" customHeight="1">
      <c r="A344" s="56">
        <v>43312</v>
      </c>
      <c r="B344" s="66">
        <f>(+'[30]2018tab8&amp;9A'!$H$66)/1000</f>
        <v>15610.921</v>
      </c>
      <c r="C344" s="66">
        <f>(+'[30]2018tab8&amp;9A'!$H$69)/1000</f>
        <v>244283.918</v>
      </c>
      <c r="D344" s="66">
        <f>(+'[30]2018tab8&amp;9A'!$H$72)/1000</f>
        <v>334104.558</v>
      </c>
      <c r="E344" s="66">
        <f>(+'[30]2018tab8&amp;9A'!$H$88)/1000</f>
        <v>652410.627</v>
      </c>
      <c r="F344" s="66">
        <f>(+'[30]2018tab8&amp;9A'!$H$89)/1000</f>
        <v>23020.506</v>
      </c>
      <c r="G344" s="67">
        <f t="shared" si="12"/>
        <v>675431.133</v>
      </c>
      <c r="H344" s="66">
        <f>(+'[30]2018tab8&amp;9A'!$H$103)/1000</f>
        <v>3409.145</v>
      </c>
      <c r="I344" s="66">
        <f>(+'[30]2018tab8&amp;9A'!$H$105)/1000</f>
        <v>0</v>
      </c>
      <c r="J344" s="66">
        <f>(+'[30]2018tab8&amp;9A'!$H$107)/1000</f>
        <v>91842.392</v>
      </c>
      <c r="K344" s="66">
        <f>(+'[30]2018tab8&amp;9A'!$H$111)/1000</f>
        <v>2533.632</v>
      </c>
      <c r="L344" s="66">
        <f>(+'[30]2018tab8&amp;9A'!$H$115)/1000</f>
        <v>136334.921</v>
      </c>
      <c r="M344" s="68">
        <f t="shared" si="14"/>
        <v>1503550.62</v>
      </c>
      <c r="N344" s="36"/>
    </row>
    <row r="345" spans="1:14" ht="13.5" customHeight="1">
      <c r="A345" s="56">
        <v>43343</v>
      </c>
      <c r="B345" s="66">
        <f>(+'[30]2018tab8&amp;9A'!$I$66)/1000</f>
        <v>16107.429</v>
      </c>
      <c r="C345" s="66">
        <f>(+'[30]2018tab8&amp;9A'!$I$69)/1000</f>
        <v>227527.014</v>
      </c>
      <c r="D345" s="66">
        <f>(+'[30]2018tab8&amp;9A'!$I$72)/1000</f>
        <v>352691.348</v>
      </c>
      <c r="E345" s="66">
        <f>(+'[30]2018tab8&amp;9A'!$I$88)/1000</f>
        <v>661306.782</v>
      </c>
      <c r="F345" s="66">
        <f>(+'[30]2018tab8&amp;9A'!$I$89)/1000</f>
        <v>22922.351</v>
      </c>
      <c r="G345" s="67">
        <f t="shared" si="12"/>
        <v>684229.133</v>
      </c>
      <c r="H345" s="66">
        <f>(+'[30]2018tab8&amp;9A'!$I$103)/1000</f>
        <v>4380.862</v>
      </c>
      <c r="I345" s="66">
        <f>(+'[30]2018tab8&amp;9A'!$I$105)/1000</f>
        <v>0</v>
      </c>
      <c r="J345" s="66">
        <f>(+'[30]2018tab8&amp;9A'!$I$107)/1000</f>
        <v>94107.324</v>
      </c>
      <c r="K345" s="66">
        <f>(+'[30]2018tab8&amp;9A'!$I$111)/1000</f>
        <v>2982.614</v>
      </c>
      <c r="L345" s="66">
        <f>(+'[30]2018tab8&amp;9A'!$I$115)/1000</f>
        <v>140308.499</v>
      </c>
      <c r="M345" s="68">
        <f t="shared" si="14"/>
        <v>1522334.2230000002</v>
      </c>
      <c r="N345" s="36"/>
    </row>
    <row r="346" spans="1:14" ht="13.5" customHeight="1">
      <c r="A346" s="56">
        <v>43373</v>
      </c>
      <c r="B346" s="66">
        <f>(+'[30]2018tab8&amp;9A'!$J$66)/1000</f>
        <v>14993.493</v>
      </c>
      <c r="C346" s="66">
        <f>(+'[30]2018tab8&amp;9A'!$J$69)/1000</f>
        <v>214456.457</v>
      </c>
      <c r="D346" s="66">
        <f>(+'[30]2018tab8&amp;9A'!$J$72)/1000</f>
        <v>343626.288</v>
      </c>
      <c r="E346" s="66">
        <f>(+'[30]2018tab8&amp;9A'!$J$88)/1000</f>
        <v>671759.867</v>
      </c>
      <c r="F346" s="66">
        <f>(+'[30]2018tab8&amp;9A'!$J$89)/1000</f>
        <v>21846.173</v>
      </c>
      <c r="G346" s="67">
        <f t="shared" si="12"/>
        <v>693606.0399999999</v>
      </c>
      <c r="H346" s="66">
        <f>(+'[30]2018tab8&amp;9A'!$J$103)/1000</f>
        <v>3920.198</v>
      </c>
      <c r="I346" s="66">
        <f>(+'[30]2018tab8&amp;9A'!$J$105)/1000</f>
        <v>0</v>
      </c>
      <c r="J346" s="66">
        <f>(+'[30]2018tab8&amp;9A'!$J$107)/1000</f>
        <v>91893.832</v>
      </c>
      <c r="K346" s="66">
        <f>(+'[30]2018tab8&amp;9A'!$J$111)/1000</f>
        <v>5153.874</v>
      </c>
      <c r="L346" s="66">
        <f>(+'[30]2018tab8&amp;9A'!$J$115)/1000</f>
        <v>144299.202</v>
      </c>
      <c r="M346" s="68">
        <f t="shared" si="14"/>
        <v>1511949.384</v>
      </c>
      <c r="N346" s="36"/>
    </row>
    <row r="347" spans="1:14" ht="13.5" customHeight="1">
      <c r="A347" s="56">
        <v>43404</v>
      </c>
      <c r="B347" s="66">
        <f>(+'[30]2018tab8&amp;9A'!$K$66)/1000</f>
        <v>16362.167</v>
      </c>
      <c r="C347" s="66">
        <f>(+'[30]2018tab8&amp;9A'!$K$69)/1000</f>
        <v>209330.125</v>
      </c>
      <c r="D347" s="66">
        <f>(+'[30]2018tab8&amp;9A'!$K$72)/1000</f>
        <v>323571.488</v>
      </c>
      <c r="E347" s="66">
        <f>(+'[30]2018tab8&amp;9A'!$K$88)/1000</f>
        <v>673828.435</v>
      </c>
      <c r="F347" s="66">
        <f>(+'[30]2018tab8&amp;9A'!$K$89)/1000</f>
        <v>20666.948</v>
      </c>
      <c r="G347" s="67">
        <f t="shared" si="12"/>
        <v>694495.383</v>
      </c>
      <c r="H347" s="66">
        <f>(+'[30]2018tab8&amp;9A'!$K$103)/1000</f>
        <v>4502.322</v>
      </c>
      <c r="I347" s="66">
        <f>(+'[30]2018tab8&amp;9A'!$K$105)/1000</f>
        <v>0</v>
      </c>
      <c r="J347" s="66">
        <f>(+'[30]2018tab8&amp;9A'!$K$107)/1000</f>
        <v>89560.494</v>
      </c>
      <c r="K347" s="66">
        <f>(+'[30]2018tab8&amp;9A'!$K$111)/1000</f>
        <v>1945.217</v>
      </c>
      <c r="L347" s="66">
        <f>(+'[30]2018tab8&amp;9A'!$K$115)/1000</f>
        <v>128816.834</v>
      </c>
      <c r="M347" s="68">
        <f t="shared" si="14"/>
        <v>1468584.03</v>
      </c>
      <c r="N347" s="36"/>
    </row>
    <row r="348" spans="1:14" ht="13.5" customHeight="1">
      <c r="A348" s="56">
        <v>43434</v>
      </c>
      <c r="B348" s="66">
        <f>(+'[30]2018tab8&amp;9A'!$L$66)/1000</f>
        <v>16158.036</v>
      </c>
      <c r="C348" s="66">
        <f>(+'[30]2018tab8&amp;9A'!$L$69)/1000</f>
        <v>211019.376</v>
      </c>
      <c r="D348" s="66">
        <f>(+'[30]2018tab8&amp;9A'!$L$72)/1000</f>
        <v>317066.048</v>
      </c>
      <c r="E348" s="66">
        <f>(+'[30]2018tab8&amp;9A'!$L$88)/1000</f>
        <v>687867.07</v>
      </c>
      <c r="F348" s="66">
        <f>(+'[30]2018tab8&amp;9A'!$L$89)/1000</f>
        <v>18760.812</v>
      </c>
      <c r="G348" s="67">
        <f t="shared" si="12"/>
        <v>706627.882</v>
      </c>
      <c r="H348" s="66">
        <f>(+'[30]2018tab8&amp;9A'!$L$103)/1000</f>
        <v>4523.75</v>
      </c>
      <c r="I348" s="66">
        <f>(+'[30]2018tab8&amp;9A'!$L$105)/1000</f>
        <v>0</v>
      </c>
      <c r="J348" s="66">
        <f>(+'[30]2018tab8&amp;9A'!$L$107)/1000</f>
        <v>90999.86</v>
      </c>
      <c r="K348" s="66">
        <f>(+'[30]2018tab8&amp;9A'!$L$111)/1000</f>
        <v>2063.62</v>
      </c>
      <c r="L348" s="66">
        <f>(+'[30]2018tab8&amp;9A'!$L$115)/1000</f>
        <v>130195.079</v>
      </c>
      <c r="M348" s="68">
        <f t="shared" si="14"/>
        <v>1478653.651</v>
      </c>
      <c r="N348" s="36"/>
    </row>
    <row r="349" spans="1:14" ht="13.5" customHeight="1">
      <c r="A349" s="56">
        <v>43465</v>
      </c>
      <c r="B349" s="66">
        <f>(+'[30]2018tab8&amp;9A'!$M$66)/1000</f>
        <v>26099.625</v>
      </c>
      <c r="C349" s="66">
        <f>(+'[30]2018tab8&amp;9A'!$M$69)/1000</f>
        <v>190725.697</v>
      </c>
      <c r="D349" s="66">
        <f>(+'[30]2018tab8&amp;9A'!$M$72)/1000</f>
        <v>298859.977</v>
      </c>
      <c r="E349" s="66">
        <f>(+'[30]2018tab8&amp;9A'!$M$88)/1000</f>
        <v>696702.672</v>
      </c>
      <c r="F349" s="66">
        <f>(+'[30]2018tab8&amp;9A'!$M$89)/1000</f>
        <v>20132.326</v>
      </c>
      <c r="G349" s="67">
        <f t="shared" si="12"/>
        <v>716834.998</v>
      </c>
      <c r="H349" s="66">
        <f>(+'[30]2018tab8&amp;9A'!$M$103)/1000</f>
        <v>4950.641</v>
      </c>
      <c r="I349" s="66">
        <f>(+'[30]2018tab8&amp;9A'!$M$105)/1000</f>
        <v>0</v>
      </c>
      <c r="J349" s="66">
        <f>(+'[30]2018tab8&amp;9A'!$M$107)/1000</f>
        <v>92633.972</v>
      </c>
      <c r="K349" s="66">
        <f>(+'[30]2018tab8&amp;9A'!$M$111)/1000</f>
        <v>7732.189</v>
      </c>
      <c r="L349" s="66">
        <f>(+'[30]2018tab8&amp;9A'!$M$115)/1000</f>
        <v>151234.979</v>
      </c>
      <c r="M349" s="68">
        <f t="shared" si="14"/>
        <v>1489072.0780000002</v>
      </c>
      <c r="N349" s="36"/>
    </row>
    <row r="350" spans="1:14" ht="13.5" customHeight="1">
      <c r="A350" s="56">
        <v>43496</v>
      </c>
      <c r="B350" s="66">
        <f>(+'[31]2019tab8&amp;9A'!$B$66)/1000</f>
        <v>18735.688</v>
      </c>
      <c r="C350" s="66">
        <f>(+'[31]2019tab8&amp;9A'!$B$69)/1000</f>
        <v>217379.174</v>
      </c>
      <c r="D350" s="66">
        <f>(+'[31]2019tab8&amp;9A'!$B$72)/1000</f>
        <v>346945.003</v>
      </c>
      <c r="E350" s="66">
        <f>(+'[31]2019tab8&amp;9A'!$B$88)/1000</f>
        <v>717457.831</v>
      </c>
      <c r="F350" s="66">
        <f>(+'[31]2019tab8&amp;9A'!$B$89)/1000</f>
        <v>19734.794</v>
      </c>
      <c r="G350" s="67">
        <f t="shared" si="12"/>
        <v>737192.625</v>
      </c>
      <c r="H350" s="66">
        <f>(+'[31]2019tab8&amp;9A'!$B$103)/1000</f>
        <v>6693.566</v>
      </c>
      <c r="I350" s="66">
        <f>(+'[31]2019tab8&amp;9A'!$B$105)/1000</f>
        <v>0</v>
      </c>
      <c r="J350" s="66">
        <f>(+'[31]2019tab8&amp;9A'!$B$107)/1000</f>
        <v>102023.282</v>
      </c>
      <c r="K350" s="66">
        <f>(+'[31]2019tab8&amp;9A'!$B$111)/1000</f>
        <v>1367.975</v>
      </c>
      <c r="L350" s="66">
        <f>(+'[31]2019tab8&amp;9A'!$B$115)/1000</f>
        <v>138999.386</v>
      </c>
      <c r="M350" s="68">
        <f t="shared" si="14"/>
        <v>1569336.699</v>
      </c>
      <c r="N350" s="36"/>
    </row>
    <row r="351" spans="1:14" ht="13.5" customHeight="1">
      <c r="A351" s="56">
        <v>43524</v>
      </c>
      <c r="B351" s="66">
        <f>(+'[31]2019tab8&amp;9A'!$C$66)/1000</f>
        <v>18030.631</v>
      </c>
      <c r="C351" s="66">
        <f>(+'[31]2019tab8&amp;9A'!$C$69)/1000</f>
        <v>216306.311</v>
      </c>
      <c r="D351" s="66">
        <f>(+'[31]2019tab8&amp;9A'!$C$72)/1000</f>
        <v>337894.334</v>
      </c>
      <c r="E351" s="66">
        <f>(+'[31]2019tab8&amp;9A'!$C$88)/1000</f>
        <v>716259.416</v>
      </c>
      <c r="F351" s="66">
        <f>(+'[31]2019tab8&amp;9A'!$C$89)/1000</f>
        <v>19619.511</v>
      </c>
      <c r="G351" s="67">
        <f t="shared" si="12"/>
        <v>735878.9269999999</v>
      </c>
      <c r="H351" s="66">
        <f>(+'[31]2019tab8&amp;9A'!$C$103)/1000</f>
        <v>7112.49</v>
      </c>
      <c r="I351" s="66">
        <f>(+'[31]2019tab8&amp;9A'!$C$105)/1000</f>
        <v>0</v>
      </c>
      <c r="J351" s="66">
        <f>(+'[31]2019tab8&amp;9A'!$C$107)/1000</f>
        <v>102868.926</v>
      </c>
      <c r="K351" s="66">
        <f>(+'[31]2019tab8&amp;9A'!$C$111)/1000</f>
        <v>1493.892</v>
      </c>
      <c r="L351" s="66">
        <f>(+'[31]2019tab8&amp;9A'!$C$115)/1000</f>
        <v>138056.165</v>
      </c>
      <c r="M351" s="68">
        <f t="shared" si="14"/>
        <v>1557641.6759999997</v>
      </c>
      <c r="N351" s="36"/>
    </row>
    <row r="352" spans="1:14" ht="13.5" customHeight="1">
      <c r="A352" s="56">
        <v>43555</v>
      </c>
      <c r="B352" s="66">
        <f>(+'[31]2019tab8&amp;9A'!$D$66)/1000</f>
        <v>17008.255</v>
      </c>
      <c r="C352" s="66">
        <f>(+'[31]2019tab8&amp;9A'!$D$69)/1000</f>
        <v>210336.695</v>
      </c>
      <c r="D352" s="66">
        <f>(+'[31]2019tab8&amp;9A'!$D$72)/1000</f>
        <v>316230.684</v>
      </c>
      <c r="E352" s="66">
        <f>(+'[31]2019tab8&amp;9A'!$D$88)/1000</f>
        <v>725739.625</v>
      </c>
      <c r="F352" s="66">
        <f>(+'[31]2019tab8&amp;9A'!$D$89)/1000</f>
        <v>17504.13</v>
      </c>
      <c r="G352" s="67">
        <f t="shared" si="12"/>
        <v>743243.755</v>
      </c>
      <c r="H352" s="66">
        <f>(+'[31]2019tab8&amp;9A'!$D$103)/1000</f>
        <v>7788.665</v>
      </c>
      <c r="I352" s="66">
        <f>(+'[31]2019tab8&amp;9A'!$D$105)/1000</f>
        <v>0</v>
      </c>
      <c r="J352" s="66">
        <f>(+'[31]2019tab8&amp;9A'!$D$107)/1000</f>
        <v>101341.937</v>
      </c>
      <c r="K352" s="66">
        <f>(+'[31]2019tab8&amp;9A'!$D$111)/1000</f>
        <v>3204.161</v>
      </c>
      <c r="L352" s="66">
        <f>(+'[31]2019tab8&amp;9A'!$D$115)/1000</f>
        <v>143057.97</v>
      </c>
      <c r="M352" s="68">
        <f t="shared" si="14"/>
        <v>1542212.122</v>
      </c>
      <c r="N352" s="36"/>
    </row>
    <row r="353" spans="1:14" ht="13.5" customHeight="1">
      <c r="A353" s="56">
        <v>43585</v>
      </c>
      <c r="B353" s="66">
        <f>(+'[31]2019tab8&amp;9A'!$E$66)/1000</f>
        <v>19219.022</v>
      </c>
      <c r="C353" s="66">
        <f>(+'[31]2019tab8&amp;9A'!$E$69)/1000</f>
        <v>202363.791</v>
      </c>
      <c r="D353" s="66">
        <f>(+'[31]2019tab8&amp;9A'!$E$72)/1000</f>
        <v>352100.681</v>
      </c>
      <c r="E353" s="66">
        <f>(+'[31]2019tab8&amp;9A'!$E$88)/1000</f>
        <v>744893.457</v>
      </c>
      <c r="F353" s="66">
        <f>(+'[31]2019tab8&amp;9A'!$E$89)/1000</f>
        <v>17263.451</v>
      </c>
      <c r="G353" s="67">
        <f t="shared" si="12"/>
        <v>762156.908</v>
      </c>
      <c r="H353" s="66">
        <f>(+'[31]2019tab8&amp;9A'!$E$103)/1000</f>
        <v>8147.108</v>
      </c>
      <c r="I353" s="66">
        <f>(+'[31]2019tab8&amp;9A'!$E$105)/1000</f>
        <v>0</v>
      </c>
      <c r="J353" s="66">
        <f>(+'[31]2019tab8&amp;9A'!$E$107)/1000</f>
        <v>101184.719</v>
      </c>
      <c r="K353" s="66">
        <f>(+'[31]2019tab8&amp;9A'!$E$111)/1000</f>
        <v>2548.858</v>
      </c>
      <c r="L353" s="66">
        <f>(+'[31]2019tab8&amp;9A'!$E$115)/1000</f>
        <v>143759.952</v>
      </c>
      <c r="M353" s="68">
        <f t="shared" si="14"/>
        <v>1591481.039</v>
      </c>
      <c r="N353" s="36"/>
    </row>
    <row r="354" spans="1:14" ht="13.5" customHeight="1">
      <c r="A354" s="56">
        <v>43616</v>
      </c>
      <c r="B354" s="66">
        <f>(+'[31]2019tab8&amp;9A'!$F$66)/1000</f>
        <v>18232.416</v>
      </c>
      <c r="C354" s="66">
        <f>(+'[31]2019tab8&amp;9A'!$F$69)/1000</f>
        <v>215110.337</v>
      </c>
      <c r="D354" s="66">
        <f>(+'[31]2019tab8&amp;9A'!$F$72)/1000</f>
        <v>352110.257</v>
      </c>
      <c r="E354" s="66">
        <f>(+'[31]2019tab8&amp;9A'!$F$88)/1000</f>
        <v>754473.168</v>
      </c>
      <c r="F354" s="66">
        <f>(+'[31]2019tab8&amp;9A'!$F$89)/1000</f>
        <v>18755.143</v>
      </c>
      <c r="G354" s="67">
        <f aca="true" t="shared" si="15" ref="G354:G362">SUM(E354:F354)</f>
        <v>773228.311</v>
      </c>
      <c r="H354" s="66">
        <f>(+'[31]2019tab8&amp;9A'!$F$103)/1000</f>
        <v>8934.098</v>
      </c>
      <c r="I354" s="66">
        <f>(+'[31]2019tab8&amp;9A'!$F$105)/1000</f>
        <v>0</v>
      </c>
      <c r="J354" s="66">
        <f>(+'[31]2019tab8&amp;9A'!$F$107)/1000</f>
        <v>100620.615</v>
      </c>
      <c r="K354" s="66">
        <f>(+'[31]2019tab8&amp;9A'!$F$111)/1000</f>
        <v>1903.626</v>
      </c>
      <c r="L354" s="66">
        <f>(+'[31]2019tab8&amp;9A'!$F$115)/1000</f>
        <v>143161.933</v>
      </c>
      <c r="M354" s="68">
        <f t="shared" si="14"/>
        <v>1613301.5929999999</v>
      </c>
      <c r="N354" s="36"/>
    </row>
    <row r="355" spans="1:14" ht="13.5" customHeight="1">
      <c r="A355" s="56">
        <v>43646</v>
      </c>
      <c r="B355" s="66">
        <f>(+'[31]2019tab8&amp;9A'!$G$66)/1000</f>
        <v>18421.675</v>
      </c>
      <c r="C355" s="66">
        <f>(+'[31]2019tab8&amp;9A'!$G$69)/1000</f>
        <v>197334.359</v>
      </c>
      <c r="D355" s="66">
        <f>(+'[31]2019tab8&amp;9A'!$G$72)/1000</f>
        <v>330082.188</v>
      </c>
      <c r="E355" s="66">
        <f>(+'[31]2019tab8&amp;9A'!$G$88)/1000</f>
        <v>760109.929</v>
      </c>
      <c r="F355" s="66">
        <f>(+'[31]2019tab8&amp;9A'!$G$89)/1000</f>
        <v>17329.042</v>
      </c>
      <c r="G355" s="67">
        <f t="shared" si="15"/>
        <v>777438.971</v>
      </c>
      <c r="H355" s="66">
        <f>(+'[31]2019tab8&amp;9A'!$G$103)/1000</f>
        <v>9148.463</v>
      </c>
      <c r="I355" s="66">
        <f>(+'[31]2019tab8&amp;9A'!$G$105)/1000</f>
        <v>0</v>
      </c>
      <c r="J355" s="66">
        <f>(+'[31]2019tab8&amp;9A'!$G$107)/1000</f>
        <v>101511.733</v>
      </c>
      <c r="K355" s="66">
        <f>(+'[31]2019tab8&amp;9A'!$G$111)/1000</f>
        <v>4288.052</v>
      </c>
      <c r="L355" s="66">
        <f>(+'[31]2019tab8&amp;9A'!$G$115)/1000</f>
        <v>155231.483</v>
      </c>
      <c r="M355" s="68">
        <f t="shared" si="14"/>
        <v>1593456.9239999999</v>
      </c>
      <c r="N355" s="36"/>
    </row>
    <row r="356" spans="1:14" ht="13.5" customHeight="1">
      <c r="A356" s="56">
        <v>43677</v>
      </c>
      <c r="B356" s="66">
        <f>(+'[31]2019tab8&amp;9A'!$H$66)/1000</f>
        <v>20359.372</v>
      </c>
      <c r="C356" s="66">
        <f>(+'[31]2019tab8&amp;9A'!$H$69)/1000</f>
        <v>205532.261</v>
      </c>
      <c r="D356" s="66">
        <f>(+'[31]2019tab8&amp;9A'!$H$72)/1000</f>
        <v>336393.88</v>
      </c>
      <c r="E356" s="66">
        <f>(+'[31]2019tab8&amp;9A'!$H$88)/1000</f>
        <v>774723.655</v>
      </c>
      <c r="F356" s="66">
        <f>(+'[31]2019tab8&amp;9A'!$H$89)/1000</f>
        <v>16715.969</v>
      </c>
      <c r="G356" s="67">
        <f t="shared" si="15"/>
        <v>791439.6240000001</v>
      </c>
      <c r="H356" s="66">
        <f>(+'[31]2019tab8&amp;9A'!$H$103)/1000</f>
        <v>8776.818</v>
      </c>
      <c r="I356" s="66">
        <f>(+'[31]2019tab8&amp;9A'!$H$105)/1000</f>
        <v>0</v>
      </c>
      <c r="J356" s="66">
        <f>(+'[31]2019tab8&amp;9A'!$H$107)/1000</f>
        <v>93344.528</v>
      </c>
      <c r="K356" s="66">
        <f>(+'[31]2019tab8&amp;9A'!$H$111)/1000</f>
        <v>2458.864</v>
      </c>
      <c r="L356" s="66">
        <f>(+'[31]2019tab8&amp;9A'!$H$115)/1000</f>
        <v>148171.104</v>
      </c>
      <c r="M356" s="68">
        <f t="shared" si="14"/>
        <v>1606476.4510000001</v>
      </c>
      <c r="N356" s="36"/>
    </row>
    <row r="357" spans="1:14" ht="13.5" customHeight="1">
      <c r="A357" s="56">
        <v>43708</v>
      </c>
      <c r="B357" s="66">
        <f>(+'[31]2019tab8&amp;9A'!$I$66)/1000</f>
        <v>19666.849</v>
      </c>
      <c r="C357" s="66">
        <f>(+'[31]2019tab8&amp;9A'!$I$69)/1000</f>
        <v>222058.896</v>
      </c>
      <c r="D357" s="66">
        <f>(+'[31]2019tab8&amp;9A'!$I$72)/1000</f>
        <v>347311.403</v>
      </c>
      <c r="E357" s="66">
        <f>(+'[31]2019tab8&amp;9A'!$I$88)/1000</f>
        <v>788455.403</v>
      </c>
      <c r="F357" s="66">
        <f>(+'[31]2019tab8&amp;9A'!$I$89)/1000</f>
        <v>19146.226</v>
      </c>
      <c r="G357" s="67">
        <f t="shared" si="15"/>
        <v>807601.6290000001</v>
      </c>
      <c r="H357" s="66">
        <f>(+'[31]2019tab8&amp;9A'!$I$103)/1000</f>
        <v>8943.791</v>
      </c>
      <c r="I357" s="66">
        <f>(+'[31]2019tab8&amp;9A'!$I$105)/1000</f>
        <v>0</v>
      </c>
      <c r="J357" s="66">
        <f>(+'[31]2019tab8&amp;9A'!$I$107)/1000</f>
        <v>93269.303</v>
      </c>
      <c r="K357" s="66">
        <f>(+'[31]2019tab8&amp;9A'!$I$111)/1000</f>
        <v>2472.595</v>
      </c>
      <c r="L357" s="66">
        <f>(+'[31]2019tab8&amp;9A'!$I$115)/1000</f>
        <v>143900.891</v>
      </c>
      <c r="M357" s="68">
        <f t="shared" si="14"/>
        <v>1645225.3570000003</v>
      </c>
      <c r="N357" s="36"/>
    </row>
    <row r="358" spans="1:14" ht="13.5" customHeight="1">
      <c r="A358" s="56">
        <v>43738</v>
      </c>
      <c r="B358" s="66">
        <f>(+'[31]2019tab8&amp;9A'!$J$66)/1000</f>
        <v>22619.264</v>
      </c>
      <c r="C358" s="66">
        <f>(+'[31]2019tab8&amp;9A'!$J$69)/1000</f>
        <v>203856.802</v>
      </c>
      <c r="D358" s="66">
        <f>(+'[31]2019tab8&amp;9A'!$J$72)/1000</f>
        <v>345320.516</v>
      </c>
      <c r="E358" s="66">
        <f>(+'[31]2019tab8&amp;9A'!$J$88)/1000</f>
        <v>794308.018</v>
      </c>
      <c r="F358" s="66">
        <f>(+'[31]2019tab8&amp;9A'!$J$89)/1000</f>
        <v>17259.137</v>
      </c>
      <c r="G358" s="67">
        <f t="shared" si="15"/>
        <v>811567.155</v>
      </c>
      <c r="H358" s="66">
        <f>(+'[31]2019tab8&amp;9A'!$J$103)/1000</f>
        <v>7944.131</v>
      </c>
      <c r="I358" s="66">
        <f>(+'[31]2019tab8&amp;9A'!$J$105)/1000</f>
        <v>0</v>
      </c>
      <c r="J358" s="66">
        <f>(+'[31]2019tab8&amp;9A'!$J$107)/1000</f>
        <v>97553.552</v>
      </c>
      <c r="K358" s="66">
        <f>(+'[31]2019tab8&amp;9A'!$J$111)/1000</f>
        <v>6478.835</v>
      </c>
      <c r="L358" s="66">
        <f>(+'[31]2019tab8&amp;9A'!$J$115)/1000</f>
        <v>142180.167</v>
      </c>
      <c r="M358" s="68">
        <f t="shared" si="14"/>
        <v>1637520.4219999998</v>
      </c>
      <c r="N358" s="36"/>
    </row>
    <row r="359" spans="1:14" ht="13.5" customHeight="1">
      <c r="A359" s="56">
        <v>43769</v>
      </c>
      <c r="B359" s="66">
        <f>(+'[31]2019tab8&amp;9A'!$K$66)/1000</f>
        <v>21329.397</v>
      </c>
      <c r="C359" s="66">
        <f>(+'[31]2019tab8&amp;9A'!$K$69)/1000</f>
        <v>208568.58</v>
      </c>
      <c r="D359" s="66">
        <f>(+'[31]2019tab8&amp;9A'!$K$72)/1000</f>
        <v>344892.683</v>
      </c>
      <c r="E359" s="66">
        <f>(+'[31]2019tab8&amp;9A'!$K$88)/1000</f>
        <v>807841.865</v>
      </c>
      <c r="F359" s="66">
        <f>(+'[31]2019tab8&amp;9A'!$K$89)/1000</f>
        <v>18821.952</v>
      </c>
      <c r="G359" s="67">
        <f t="shared" si="15"/>
        <v>826663.817</v>
      </c>
      <c r="H359" s="66">
        <f>(+'[31]2019tab8&amp;9A'!$K$103)/1000</f>
        <v>8698.801</v>
      </c>
      <c r="I359" s="66">
        <f>(+'[31]2019tab8&amp;9A'!$K$105)/1000</f>
        <v>0</v>
      </c>
      <c r="J359" s="66">
        <f>(+'[31]2019tab8&amp;9A'!$K$107)/1000</f>
        <v>98493.234</v>
      </c>
      <c r="K359" s="66">
        <f>(+'[31]2019tab8&amp;9A'!$K$111)/1000</f>
        <v>3572.052</v>
      </c>
      <c r="L359" s="66">
        <f>(+'[31]2019tab8&amp;9A'!$K$115)/1000</f>
        <v>145892.945</v>
      </c>
      <c r="M359" s="68">
        <f t="shared" si="14"/>
        <v>1658111.5089999998</v>
      </c>
      <c r="N359" s="36"/>
    </row>
    <row r="360" spans="1:14" ht="13.5" customHeight="1">
      <c r="A360" s="56">
        <v>43799</v>
      </c>
      <c r="B360" s="66">
        <f>('[31]2019tab8&amp;9A'!$L$66)/1000</f>
        <v>20661.876</v>
      </c>
      <c r="C360" s="66">
        <f>('[31]2019tab8&amp;9A'!$L$69)/1000</f>
        <v>189718.017</v>
      </c>
      <c r="D360" s="66">
        <f>('[31]2019tab8&amp;9A'!$L$72)/1000</f>
        <v>327419.13</v>
      </c>
      <c r="E360" s="66">
        <f>('[31]2019tab8&amp;9A'!$L$88)/1000</f>
        <v>812719.579</v>
      </c>
      <c r="F360" s="66">
        <f>('[31]2019tab8&amp;9A'!$L$89)/1000</f>
        <v>17968.616</v>
      </c>
      <c r="G360" s="67">
        <f t="shared" si="15"/>
        <v>830688.1950000001</v>
      </c>
      <c r="H360" s="66">
        <f>('[31]2019tab8&amp;9A'!$L$103)/1000</f>
        <v>8639.183</v>
      </c>
      <c r="I360" s="66">
        <f>('[31]2019tab8&amp;9A'!$L$105)/1000</f>
        <v>0</v>
      </c>
      <c r="J360" s="66">
        <f>('[31]2019tab8&amp;9A'!$L$107)/1000</f>
        <v>100080.179</v>
      </c>
      <c r="K360" s="66">
        <f>('[31]2019tab8&amp;9A'!$L$111)/1000</f>
        <v>11282.695</v>
      </c>
      <c r="L360" s="66">
        <f>('[31]2019tab8&amp;9A'!$L$115)/1000</f>
        <v>151582.924</v>
      </c>
      <c r="M360" s="68">
        <f t="shared" si="14"/>
        <v>1640072.199</v>
      </c>
      <c r="N360" s="36"/>
    </row>
    <row r="361" spans="1:14" ht="13.5" customHeight="1">
      <c r="A361" s="56">
        <v>43830</v>
      </c>
      <c r="B361" s="66">
        <f>('[31]2019tab8&amp;9A'!$M$66)/1000</f>
        <v>28200.201</v>
      </c>
      <c r="C361" s="66">
        <f>('[31]2019tab8&amp;9A'!$M$69)/1000</f>
        <v>189520.192</v>
      </c>
      <c r="D361" s="66">
        <f>('[31]2019tab8&amp;9A'!$M$72)/1000</f>
        <v>318004.172</v>
      </c>
      <c r="E361" s="66">
        <f>('[31]2019tab8&amp;9A'!$M$88)/1000</f>
        <v>829341.41</v>
      </c>
      <c r="F361" s="66">
        <f>('[31]2019tab8&amp;9A'!$M$89)/1000</f>
        <v>13312.555</v>
      </c>
      <c r="G361" s="67">
        <f t="shared" si="15"/>
        <v>842653.9650000001</v>
      </c>
      <c r="H361" s="66">
        <f>('[31]2019tab8&amp;9A'!$M$103)/1000</f>
        <v>8791.314</v>
      </c>
      <c r="I361" s="66">
        <f>('[31]2019tab8&amp;9A'!$M$105)/1000</f>
        <v>0</v>
      </c>
      <c r="J361" s="66">
        <f>('[31]2019tab8&amp;9A'!$M$107)/1000</f>
        <v>102201.294</v>
      </c>
      <c r="K361" s="66">
        <f>('[31]2019tab8&amp;9A'!$M$111)/1000</f>
        <v>3721.609</v>
      </c>
      <c r="L361" s="66">
        <f>('[31]2019tab8&amp;9A'!$M$115)/1000</f>
        <v>153232.639</v>
      </c>
      <c r="M361" s="68">
        <f t="shared" si="14"/>
        <v>1646325.3860000002</v>
      </c>
      <c r="N361" s="36"/>
    </row>
    <row r="362" spans="1:14" ht="13.5" customHeight="1">
      <c r="A362" s="56">
        <v>43861</v>
      </c>
      <c r="B362" s="66">
        <f>('[32]2020tab8&amp;9A'!$B$66)/1000</f>
        <v>19578.396</v>
      </c>
      <c r="C362" s="66">
        <f>('[32]2020tab8&amp;9A'!$B$69)/1000</f>
        <v>199177.849</v>
      </c>
      <c r="D362" s="66">
        <f>('[32]2020tab8&amp;9A'!$B$72)/1000</f>
        <v>340882.26</v>
      </c>
      <c r="E362" s="66">
        <f>('[32]2020tab8&amp;9A'!$B$88)/1000</f>
        <v>843783.71</v>
      </c>
      <c r="F362" s="66">
        <f>('[32]2020tab8&amp;9A'!$B$89)/1000</f>
        <v>18048.574</v>
      </c>
      <c r="G362" s="67">
        <f t="shared" si="15"/>
        <v>861832.284</v>
      </c>
      <c r="H362" s="66">
        <f>('[32]2020tab8&amp;9A'!$B$103)/1000</f>
        <v>8424.622</v>
      </c>
      <c r="I362" s="66">
        <f>('[32]2020tab8&amp;9A'!$B$105)/1000</f>
        <v>0</v>
      </c>
      <c r="J362" s="66">
        <f>('[32]2020tab8&amp;9A'!$B$107)/1000</f>
        <v>101753.185</v>
      </c>
      <c r="K362" s="66">
        <f>('[32]2020tab8&amp;9A'!$B$111)/1000</f>
        <v>3408.738</v>
      </c>
      <c r="L362" s="66">
        <f>('[32]2020tab8&amp;9A'!$B$115)/1000</f>
        <v>151270.43</v>
      </c>
      <c r="M362" s="68">
        <f t="shared" si="14"/>
        <v>1686327.7639999997</v>
      </c>
      <c r="N362" s="36"/>
    </row>
    <row r="363" spans="1:14" ht="12.75">
      <c r="A363" s="56">
        <v>43890</v>
      </c>
      <c r="B363" s="66">
        <v>21283.577</v>
      </c>
      <c r="C363" s="66">
        <v>199993.249</v>
      </c>
      <c r="D363" s="66">
        <v>336527.308</v>
      </c>
      <c r="E363" s="66">
        <v>852977.403</v>
      </c>
      <c r="F363" s="66">
        <v>17421.831</v>
      </c>
      <c r="G363" s="66">
        <v>870399.234</v>
      </c>
      <c r="H363" s="66">
        <v>8236.868</v>
      </c>
      <c r="I363" s="66">
        <v>0</v>
      </c>
      <c r="J363" s="66">
        <v>102811.268</v>
      </c>
      <c r="K363" s="66">
        <v>3312.133</v>
      </c>
      <c r="L363" s="66">
        <v>154510.967</v>
      </c>
      <c r="M363" s="66">
        <v>1697074.604</v>
      </c>
      <c r="N363" s="36"/>
    </row>
    <row r="364" spans="1:14" ht="12.75">
      <c r="A364" s="56">
        <v>43921</v>
      </c>
      <c r="B364" s="66">
        <v>30253.116</v>
      </c>
      <c r="C364" s="66">
        <v>198097.849</v>
      </c>
      <c r="D364" s="66">
        <v>330520.111</v>
      </c>
      <c r="E364" s="66">
        <v>852138.167</v>
      </c>
      <c r="F364" s="66">
        <v>13887.139</v>
      </c>
      <c r="G364" s="66">
        <v>866025.306</v>
      </c>
      <c r="H364" s="66">
        <v>8587.947</v>
      </c>
      <c r="I364" s="66">
        <v>0</v>
      </c>
      <c r="J364" s="66">
        <v>97819.503</v>
      </c>
      <c r="K364" s="66">
        <v>1341.595</v>
      </c>
      <c r="L364" s="66">
        <v>162513.734</v>
      </c>
      <c r="M364" s="66">
        <v>1695159.161</v>
      </c>
      <c r="N364" s="36"/>
    </row>
    <row r="365" spans="1:14" ht="12.75">
      <c r="A365" s="56">
        <v>43951</v>
      </c>
      <c r="B365" s="66">
        <v>24916.718</v>
      </c>
      <c r="C365" s="66">
        <v>208515.649</v>
      </c>
      <c r="D365" s="66">
        <v>333952.786</v>
      </c>
      <c r="E365" s="66">
        <v>862560.579</v>
      </c>
      <c r="F365" s="66">
        <v>16262.685</v>
      </c>
      <c r="G365" s="66">
        <v>878823.264</v>
      </c>
      <c r="H365" s="66">
        <v>7685.363</v>
      </c>
      <c r="I365" s="66">
        <v>0</v>
      </c>
      <c r="J365" s="66">
        <v>100118.233</v>
      </c>
      <c r="K365" s="66">
        <v>875.659</v>
      </c>
      <c r="L365" s="66">
        <v>145913.507</v>
      </c>
      <c r="M365" s="66">
        <v>1700801.179</v>
      </c>
      <c r="N365" s="36"/>
    </row>
    <row r="366" spans="1:14" ht="12.75">
      <c r="A366" s="56">
        <v>43982</v>
      </c>
      <c r="B366" s="66">
        <v>21681.226</v>
      </c>
      <c r="C366" s="66">
        <v>200809.294</v>
      </c>
      <c r="D366" s="66">
        <v>360928.16</v>
      </c>
      <c r="E366" s="66">
        <v>867493.177</v>
      </c>
      <c r="F366" s="66">
        <v>17111.898</v>
      </c>
      <c r="G366" s="66">
        <v>884605.075</v>
      </c>
      <c r="H366" s="66">
        <v>7536.328</v>
      </c>
      <c r="I366" s="66">
        <v>0</v>
      </c>
      <c r="J366" s="66">
        <v>104034.776</v>
      </c>
      <c r="K366" s="66">
        <v>2989.426</v>
      </c>
      <c r="L366" s="66">
        <v>149307.515</v>
      </c>
      <c r="M366" s="66">
        <v>1731891.8</v>
      </c>
      <c r="N366" s="36"/>
    </row>
    <row r="367" spans="1:14" ht="12.75">
      <c r="A367" s="56">
        <v>44012</v>
      </c>
      <c r="B367" s="66">
        <v>24529.762</v>
      </c>
      <c r="C367" s="66">
        <v>192325.63</v>
      </c>
      <c r="D367" s="66">
        <v>346945.145</v>
      </c>
      <c r="E367" s="66">
        <v>866881.832</v>
      </c>
      <c r="F367" s="66">
        <v>15972.971</v>
      </c>
      <c r="G367" s="66">
        <v>882854.803</v>
      </c>
      <c r="H367" s="66">
        <v>7942.371</v>
      </c>
      <c r="I367" s="66">
        <v>0</v>
      </c>
      <c r="J367" s="66">
        <v>107990.415</v>
      </c>
      <c r="K367" s="66">
        <v>1685.069</v>
      </c>
      <c r="L367" s="66">
        <v>151574.443</v>
      </c>
      <c r="M367" s="66">
        <v>1715847.638</v>
      </c>
      <c r="N367" s="36"/>
    </row>
    <row r="368" spans="1:14" ht="12.75">
      <c r="A368" s="56">
        <v>44043</v>
      </c>
      <c r="B368" s="66">
        <v>32004.922</v>
      </c>
      <c r="C368" s="66">
        <v>203299.501</v>
      </c>
      <c r="D368" s="66">
        <v>387299.153</v>
      </c>
      <c r="E368" s="66">
        <v>880597.802</v>
      </c>
      <c r="F368" s="66">
        <v>17980.146</v>
      </c>
      <c r="G368" s="66">
        <v>898577.948</v>
      </c>
      <c r="H368" s="66">
        <v>8440.812</v>
      </c>
      <c r="I368" s="66">
        <v>0</v>
      </c>
      <c r="J368" s="66">
        <v>110616.755</v>
      </c>
      <c r="K368" s="66">
        <v>3900.763</v>
      </c>
      <c r="L368" s="66">
        <v>145436.169</v>
      </c>
      <c r="M368" s="66">
        <v>1789576.023</v>
      </c>
      <c r="N368" s="36"/>
    </row>
    <row r="369" spans="1:14" ht="12.75">
      <c r="A369" s="56">
        <v>44074</v>
      </c>
      <c r="B369" s="66">
        <v>44882.279</v>
      </c>
      <c r="C369" s="66">
        <v>210145.272</v>
      </c>
      <c r="D369" s="66">
        <v>398046.433</v>
      </c>
      <c r="E369" s="66">
        <v>888734.709</v>
      </c>
      <c r="F369" s="66">
        <v>18619.977</v>
      </c>
      <c r="G369" s="66">
        <v>907354.686</v>
      </c>
      <c r="H369" s="66">
        <v>8810.358</v>
      </c>
      <c r="I369" s="66">
        <v>0</v>
      </c>
      <c r="J369" s="66">
        <v>111462.724</v>
      </c>
      <c r="K369" s="66">
        <v>4039.721</v>
      </c>
      <c r="L369" s="66">
        <v>143062.74</v>
      </c>
      <c r="M369" s="66">
        <v>1827804.213</v>
      </c>
      <c r="N369" s="36"/>
    </row>
    <row r="370" spans="1:14" ht="12.75">
      <c r="A370" s="56">
        <v>44104</v>
      </c>
      <c r="B370" s="66">
        <v>37429.353</v>
      </c>
      <c r="C370" s="66">
        <v>213690.486</v>
      </c>
      <c r="D370" s="66">
        <v>402336.44</v>
      </c>
      <c r="E370" s="66">
        <v>896671.303</v>
      </c>
      <c r="F370" s="66">
        <v>12528.708</v>
      </c>
      <c r="G370" s="66">
        <v>909200.011</v>
      </c>
      <c r="H370" s="66">
        <v>8861.769</v>
      </c>
      <c r="I370" s="66">
        <v>0</v>
      </c>
      <c r="J370" s="66">
        <v>113620.486</v>
      </c>
      <c r="K370" s="66">
        <v>3719.478</v>
      </c>
      <c r="L370" s="66">
        <v>148851.503</v>
      </c>
      <c r="M370" s="66">
        <v>1837709.526</v>
      </c>
      <c r="N370" s="36"/>
    </row>
    <row r="371" spans="1:14" ht="12.75">
      <c r="A371" s="56">
        <v>44135</v>
      </c>
      <c r="B371" s="66">
        <v>33215.422</v>
      </c>
      <c r="C371" s="66">
        <v>238572.816</v>
      </c>
      <c r="D371" s="66">
        <v>378621.408</v>
      </c>
      <c r="E371" s="66">
        <v>903010.837</v>
      </c>
      <c r="F371" s="66">
        <v>15314.935</v>
      </c>
      <c r="G371" s="66">
        <v>918325.772</v>
      </c>
      <c r="H371" s="66">
        <v>9428.504</v>
      </c>
      <c r="I371" s="66">
        <v>0</v>
      </c>
      <c r="J371" s="66">
        <v>101628.274</v>
      </c>
      <c r="K371" s="66">
        <v>840.173</v>
      </c>
      <c r="L371" s="66">
        <v>147243.418</v>
      </c>
      <c r="M371" s="66">
        <v>1827875.787</v>
      </c>
      <c r="N371" s="36"/>
    </row>
    <row r="372" spans="1:14" ht="12.75">
      <c r="A372" s="56">
        <v>44165</v>
      </c>
      <c r="B372" s="66">
        <v>30338.961</v>
      </c>
      <c r="C372" s="66">
        <v>253404.229</v>
      </c>
      <c r="D372" s="66">
        <v>389892.364</v>
      </c>
      <c r="E372" s="66">
        <v>906217.897</v>
      </c>
      <c r="F372" s="66">
        <v>15398.093</v>
      </c>
      <c r="G372" s="66">
        <v>921615.99</v>
      </c>
      <c r="H372" s="66">
        <v>9096.558</v>
      </c>
      <c r="I372" s="66">
        <v>0</v>
      </c>
      <c r="J372" s="66">
        <v>100291.987</v>
      </c>
      <c r="K372" s="66">
        <v>3196.122</v>
      </c>
      <c r="L372" s="66">
        <v>149849.876</v>
      </c>
      <c r="M372" s="66">
        <v>1857686.087</v>
      </c>
      <c r="N372" s="36"/>
    </row>
    <row r="373" spans="1:14" ht="12.75">
      <c r="A373" s="56">
        <v>44196</v>
      </c>
      <c r="B373" s="66">
        <v>43211.193</v>
      </c>
      <c r="C373" s="66">
        <v>240939.155</v>
      </c>
      <c r="D373" s="66">
        <v>376388.627</v>
      </c>
      <c r="E373" s="66">
        <v>914428.238</v>
      </c>
      <c r="F373" s="66">
        <v>14073.068</v>
      </c>
      <c r="G373" s="66">
        <v>928501.306</v>
      </c>
      <c r="H373" s="66">
        <v>8508.311</v>
      </c>
      <c r="I373" s="66">
        <v>0</v>
      </c>
      <c r="J373" s="66">
        <v>100732.056</v>
      </c>
      <c r="K373" s="66">
        <v>3419.216</v>
      </c>
      <c r="L373" s="66">
        <v>150501.518</v>
      </c>
      <c r="M373" s="66">
        <v>1852201.382</v>
      </c>
      <c r="N373" s="36"/>
    </row>
    <row r="374" spans="1:14" ht="12.75">
      <c r="A374" s="56">
        <v>44227</v>
      </c>
      <c r="B374" s="66">
        <v>36572.364</v>
      </c>
      <c r="C374" s="66">
        <v>260089.904</v>
      </c>
      <c r="D374" s="66">
        <v>404989.536</v>
      </c>
      <c r="E374" s="66">
        <v>923904.345</v>
      </c>
      <c r="F374" s="66">
        <v>14182.256</v>
      </c>
      <c r="G374" s="66">
        <v>938086.601</v>
      </c>
      <c r="H374" s="66">
        <v>8262.299</v>
      </c>
      <c r="I374" s="66">
        <v>0</v>
      </c>
      <c r="J374" s="66">
        <v>101851.046</v>
      </c>
      <c r="K374" s="66">
        <v>3007.071</v>
      </c>
      <c r="L374" s="66">
        <v>167629.145</v>
      </c>
      <c r="M374" s="66">
        <v>1920487.966</v>
      </c>
      <c r="N374" s="36"/>
    </row>
    <row r="375" spans="1:14" ht="12.75">
      <c r="A375" s="56">
        <v>44255</v>
      </c>
      <c r="B375" s="66">
        <v>37018.227</v>
      </c>
      <c r="C375" s="66">
        <v>263226.946</v>
      </c>
      <c r="D375" s="66">
        <v>411760.953</v>
      </c>
      <c r="E375" s="66">
        <v>932252.829</v>
      </c>
      <c r="F375" s="66">
        <v>15744.29</v>
      </c>
      <c r="G375" s="66">
        <v>947997.119</v>
      </c>
      <c r="H375" s="66">
        <v>7485.473</v>
      </c>
      <c r="I375" s="66">
        <v>0</v>
      </c>
      <c r="J375" s="66">
        <v>103878.18</v>
      </c>
      <c r="K375" s="66">
        <v>1277.497</v>
      </c>
      <c r="L375" s="66">
        <v>170009.778</v>
      </c>
      <c r="M375" s="66">
        <v>1942654.173</v>
      </c>
      <c r="N375" s="36"/>
    </row>
    <row r="376" spans="1:14" ht="12.75">
      <c r="A376" s="56">
        <v>44286</v>
      </c>
      <c r="B376" s="66">
        <v>37687.145</v>
      </c>
      <c r="C376" s="66">
        <v>258682.816</v>
      </c>
      <c r="D376" s="66">
        <v>384690.721</v>
      </c>
      <c r="E376" s="66">
        <v>929557.218</v>
      </c>
      <c r="F376" s="66">
        <v>14986.683</v>
      </c>
      <c r="G376" s="66">
        <v>944543.901</v>
      </c>
      <c r="H376" s="66">
        <v>7557.243</v>
      </c>
      <c r="I376" s="66">
        <v>0</v>
      </c>
      <c r="J376" s="66">
        <v>105183.91</v>
      </c>
      <c r="K376" s="66">
        <v>6121.55</v>
      </c>
      <c r="L376" s="66">
        <v>161872.595</v>
      </c>
      <c r="M376" s="66">
        <v>1906339.881</v>
      </c>
      <c r="N376" s="36"/>
    </row>
    <row r="377" spans="1:14" ht="12.75">
      <c r="A377" s="56">
        <v>44316</v>
      </c>
      <c r="B377" s="66">
        <f>('[33]2021tab8&amp;9A'!$E$66)/1000</f>
        <v>34244.85</v>
      </c>
      <c r="C377" s="66">
        <f>('[33]2021tab8&amp;9A'!$E$69)/1000</f>
        <v>275613.542</v>
      </c>
      <c r="D377" s="66">
        <f>('[33]2021tab8&amp;9A'!$E$72)/1000</f>
        <v>421257.66</v>
      </c>
      <c r="E377" s="66">
        <f>('[33]2021tab8&amp;9A'!$E$88)/1000</f>
        <v>949178.669</v>
      </c>
      <c r="F377" s="66">
        <f>('[33]2021tab8&amp;9A'!$E$89)/1000</f>
        <v>14715.292</v>
      </c>
      <c r="G377" s="66">
        <f aca="true" t="shared" si="16" ref="G377:G382">SUM(E377:F377)</f>
        <v>963893.961</v>
      </c>
      <c r="H377" s="66">
        <f>('[33]2021tab8&amp;9A'!$E$103)/1000</f>
        <v>6714.332</v>
      </c>
      <c r="I377" s="66">
        <f>('[33]2021tab8&amp;9A'!$E$105)/1000</f>
        <v>0</v>
      </c>
      <c r="J377" s="66">
        <f>('[33]2021tab8&amp;9A'!$E$107)/1000</f>
        <v>104259.973</v>
      </c>
      <c r="K377" s="66">
        <f>('[33]2021tab8&amp;9A'!$E$111)/1000</f>
        <v>2670.242</v>
      </c>
      <c r="L377" s="66">
        <f>('[33]2021tab8&amp;9A'!$E$115)/1000</f>
        <v>178263.744</v>
      </c>
      <c r="M377" s="68">
        <f aca="true" t="shared" si="17" ref="M377:M382">(+B377+C377+D377+G377+H377+I377+J377+K377+L377)</f>
        <v>1986918.3039999998</v>
      </c>
      <c r="N377" s="36"/>
    </row>
    <row r="378" spans="1:14" ht="12.75">
      <c r="A378" s="56">
        <v>44347</v>
      </c>
      <c r="B378" s="66">
        <f>('[33]2021tab8&amp;9A'!$F$66)/1000</f>
        <v>30705.145</v>
      </c>
      <c r="C378" s="66">
        <f>('[33]2021tab8&amp;9A'!$F$69)/1000</f>
        <v>296965.984</v>
      </c>
      <c r="D378" s="66">
        <f>('[33]2021tab8&amp;9A'!$F$72)/1000</f>
        <v>399363.904</v>
      </c>
      <c r="E378" s="66">
        <f>('[33]2021tab8&amp;9A'!$F$88)/1000</f>
        <v>951495.071</v>
      </c>
      <c r="F378" s="66">
        <f>('[33]2021tab8&amp;9A'!$F$89)/1000</f>
        <v>14502.293</v>
      </c>
      <c r="G378" s="66">
        <f t="shared" si="16"/>
        <v>965997.364</v>
      </c>
      <c r="H378" s="66">
        <f>('[33]2021tab8&amp;9A'!$F$103)/1000</f>
        <v>7203.04</v>
      </c>
      <c r="I378" s="66">
        <f>('[33]2021tab8&amp;9A'!$F$105)/1000</f>
        <v>0</v>
      </c>
      <c r="J378" s="66">
        <f>('[33]2021tab8&amp;9A'!$F$107)/1000</f>
        <v>98130.261</v>
      </c>
      <c r="K378" s="66">
        <f>('[33]2021tab8&amp;9A'!$F$111)/1000</f>
        <v>1736.685</v>
      </c>
      <c r="L378" s="66">
        <f>('[33]2021tab8&amp;9A'!$F$115)/1000</f>
        <v>175232.997</v>
      </c>
      <c r="M378" s="68">
        <f t="shared" si="17"/>
        <v>1975335.38</v>
      </c>
      <c r="N378" s="36"/>
    </row>
    <row r="379" spans="1:14" ht="12.75">
      <c r="A379" s="56">
        <v>44377</v>
      </c>
      <c r="B379" s="66">
        <f>('[33]2021tab8&amp;9A'!$G$66)/1000</f>
        <v>31727.828</v>
      </c>
      <c r="C379" s="66">
        <f>('[33]2021tab8&amp;9A'!$G$69)/1000</f>
        <v>281297.66</v>
      </c>
      <c r="D379" s="66">
        <f>('[33]2021tab8&amp;9A'!$G$72)/1000</f>
        <v>409353.97</v>
      </c>
      <c r="E379" s="66">
        <f>('[33]2021tab8&amp;9A'!$G$88)/1000</f>
        <v>959973.644</v>
      </c>
      <c r="F379" s="66">
        <f>('[33]2021tab8&amp;9A'!$G$89)/1000</f>
        <v>14183.806</v>
      </c>
      <c r="G379" s="66">
        <f t="shared" si="16"/>
        <v>974157.45</v>
      </c>
      <c r="H379" s="66">
        <f>('[33]2021tab8&amp;9A'!$G$103)/1000</f>
        <v>7388.075</v>
      </c>
      <c r="I379" s="66">
        <f>('[33]2021tab8&amp;9A'!$G$105)/1000</f>
        <v>0</v>
      </c>
      <c r="J379" s="66">
        <f>('[33]2021tab8&amp;9A'!$G$107)/1000</f>
        <v>98042.497</v>
      </c>
      <c r="K379" s="66">
        <f>('[33]2021tab8&amp;9A'!$G$111)/1000</f>
        <v>1318.828</v>
      </c>
      <c r="L379" s="66">
        <f>('[33]2021tab8&amp;9A'!$G$115)/1000</f>
        <v>181908.381</v>
      </c>
      <c r="M379" s="68">
        <f t="shared" si="17"/>
        <v>1985194.6889999998</v>
      </c>
      <c r="N379" s="36"/>
    </row>
    <row r="380" spans="1:14" ht="12.75">
      <c r="A380" s="56">
        <v>44408</v>
      </c>
      <c r="B380" s="66">
        <f>('[33]2021tab8&amp;9A'!$H$66)/1000</f>
        <v>31259.269</v>
      </c>
      <c r="C380" s="66">
        <f>('[33]2021tab8&amp;9A'!$H$69)/1000</f>
        <v>289384.893</v>
      </c>
      <c r="D380" s="66">
        <f>('[33]2021tab8&amp;9A'!$H$72)/1000</f>
        <v>447496.34</v>
      </c>
      <c r="E380" s="66">
        <f>('[33]2021tab8&amp;9A'!$H$88)/1000</f>
        <v>976869.136</v>
      </c>
      <c r="F380" s="66">
        <f>('[33]2021tab8&amp;9A'!$H$89)/1000</f>
        <v>15501.219</v>
      </c>
      <c r="G380" s="66">
        <f t="shared" si="16"/>
        <v>992370.3550000001</v>
      </c>
      <c r="H380" s="66">
        <f>('[33]2021tab8&amp;9A'!$H$103)/1000</f>
        <v>7666.485</v>
      </c>
      <c r="I380" s="66">
        <f>('[33]2021tab8&amp;9A'!$H$105)/1000</f>
        <v>0</v>
      </c>
      <c r="J380" s="66">
        <f>('[33]2021tab8&amp;9A'!$H$107)/1000</f>
        <v>99027.453</v>
      </c>
      <c r="K380" s="66">
        <f>('[33]2021tab8&amp;9A'!$H$111)/1000</f>
        <v>3865.708</v>
      </c>
      <c r="L380" s="66">
        <f>('[33]2021tab8&amp;9A'!$H$115)/1000</f>
        <v>178471.306</v>
      </c>
      <c r="M380" s="68">
        <f t="shared" si="17"/>
        <v>2049541.8090000006</v>
      </c>
      <c r="N380" s="36"/>
    </row>
    <row r="381" spans="1:14" ht="12.75">
      <c r="A381" s="56">
        <v>44439</v>
      </c>
      <c r="B381" s="66">
        <f>('[33]2021tab8&amp;9A'!$I$66)/1000</f>
        <v>35192.364</v>
      </c>
      <c r="C381" s="66">
        <f>('[33]2021tab8&amp;9A'!$I$69)/1000</f>
        <v>287136.881</v>
      </c>
      <c r="D381" s="66">
        <f>('[33]2021tab8&amp;9A'!$I$72)/1000</f>
        <v>454728.539</v>
      </c>
      <c r="E381" s="66">
        <f>('[33]2021tab8&amp;9A'!$I$88)/1000</f>
        <v>973407.364</v>
      </c>
      <c r="F381" s="66">
        <f>('[33]2021tab8&amp;9A'!$I$89)/1000</f>
        <v>10338.047</v>
      </c>
      <c r="G381" s="66">
        <f t="shared" si="16"/>
        <v>983745.411</v>
      </c>
      <c r="H381" s="66">
        <f>('[33]2021tab8&amp;9A'!$I$103)/1000</f>
        <v>8315.943</v>
      </c>
      <c r="I381" s="66">
        <f>('[33]2021tab8&amp;9A'!$I$105)/1000</f>
        <v>0</v>
      </c>
      <c r="J381" s="66">
        <f>('[33]2021tab8&amp;9A'!$I$107)/1000</f>
        <v>99662.61</v>
      </c>
      <c r="K381" s="66">
        <f>('[33]2021tab8&amp;9A'!$I$111)/1000</f>
        <v>865.668</v>
      </c>
      <c r="L381" s="66">
        <f>('[33]2021tab8&amp;9A'!$I$115)/1000</f>
        <v>179776.215</v>
      </c>
      <c r="M381" s="68">
        <f t="shared" si="17"/>
        <v>2049423.631</v>
      </c>
      <c r="N381" s="36"/>
    </row>
    <row r="382" spans="1:14" ht="12.75">
      <c r="A382" s="56">
        <v>44469</v>
      </c>
      <c r="B382" s="66">
        <f>('[33]2021tab8&amp;9A'!$J$66)/1000</f>
        <v>39460.894</v>
      </c>
      <c r="C382" s="66">
        <f>('[33]2021tab8&amp;9A'!$J$69)/1000</f>
        <v>296913.038</v>
      </c>
      <c r="D382" s="66">
        <f>('[33]2021tab8&amp;9A'!$J$72)/1000</f>
        <v>424309.713</v>
      </c>
      <c r="E382" s="66">
        <f>('[33]2021tab8&amp;9A'!$J$88)/1000</f>
        <v>971372.209</v>
      </c>
      <c r="F382" s="66">
        <f>('[33]2021tab8&amp;9A'!$J$89)/1000</f>
        <v>14286.294</v>
      </c>
      <c r="G382" s="66">
        <f t="shared" si="16"/>
        <v>985658.503</v>
      </c>
      <c r="H382" s="66">
        <f>('[33]2021tab8&amp;9A'!$J$103)/1000</f>
        <v>7975.933</v>
      </c>
      <c r="I382" s="66">
        <f>('[33]2021tab8&amp;9A'!$J$105)/1000</f>
        <v>0</v>
      </c>
      <c r="J382" s="66">
        <f>('[33]2021tab8&amp;9A'!$J$107)/1000</f>
        <v>99470.171</v>
      </c>
      <c r="K382" s="66">
        <f>('[33]2021tab8&amp;9A'!$J$111)/1000</f>
        <v>1751.461</v>
      </c>
      <c r="L382" s="66">
        <f>('[33]2021tab8&amp;9A'!$J$115)/1000</f>
        <v>180575.955</v>
      </c>
      <c r="M382" s="68">
        <f t="shared" si="17"/>
        <v>2036115.668</v>
      </c>
      <c r="N382" s="36"/>
    </row>
    <row r="383" spans="1:14" ht="12.75">
      <c r="A383" s="56">
        <v>44500</v>
      </c>
      <c r="B383" s="66">
        <f>('[33]2021tab8&amp;9A'!$K$66)/1000</f>
        <v>36189.18</v>
      </c>
      <c r="C383" s="66">
        <f>('[33]2021tab8&amp;9A'!$K$69)/1000</f>
        <v>286314.277</v>
      </c>
      <c r="D383" s="66">
        <f>('[33]2021tab8&amp;9A'!$K$72)/1000</f>
        <v>473453.867</v>
      </c>
      <c r="E383" s="66">
        <f>('[33]2021tab8&amp;9A'!$K$88)/1000</f>
        <v>986385.375</v>
      </c>
      <c r="F383" s="66">
        <f>('[33]2021tab8&amp;9A'!$K$89)/1000</f>
        <v>15300.136</v>
      </c>
      <c r="G383" s="66">
        <f aca="true" t="shared" si="18" ref="G383:G388">SUM(E383:F383)</f>
        <v>1001685.511</v>
      </c>
      <c r="H383" s="66">
        <f>('[33]2021tab8&amp;9A'!$K$103)/1000</f>
        <v>6962.248</v>
      </c>
      <c r="I383" s="66">
        <f>('[33]2021tab8&amp;9A'!$K$105)/1000</f>
        <v>0</v>
      </c>
      <c r="J383" s="66">
        <f>('[33]2021tab8&amp;9A'!$K$107)/1000</f>
        <v>100237.385</v>
      </c>
      <c r="K383" s="66">
        <f>('[33]2021tab8&amp;9A'!$K$111)/1000</f>
        <v>2281.913</v>
      </c>
      <c r="L383" s="66">
        <f>('[33]2021tab8&amp;9A'!$K$115)/1000</f>
        <v>178778.77</v>
      </c>
      <c r="M383" s="68">
        <f aca="true" t="shared" si="19" ref="M383:M388">(+B383+C383+D383+G383+H383+I383+J383+K383+L383)</f>
        <v>2085903.1509999998</v>
      </c>
      <c r="N383" s="36"/>
    </row>
    <row r="384" spans="1:14" ht="12.75">
      <c r="A384" s="56">
        <v>44530</v>
      </c>
      <c r="B384" s="66">
        <f>('[33]2021tab8&amp;9A'!$L$66)/1000</f>
        <v>38878.229</v>
      </c>
      <c r="C384" s="66">
        <f>('[33]2021tab8&amp;9A'!$L$69)/1000</f>
        <v>277988.362</v>
      </c>
      <c r="D384" s="66">
        <f>('[33]2021tab8&amp;9A'!$L$72)/1000</f>
        <v>462172.714</v>
      </c>
      <c r="E384" s="66">
        <f>('[33]2021tab8&amp;9A'!$L$88)/1000</f>
        <v>992048.665</v>
      </c>
      <c r="F384" s="66">
        <f>('[33]2021tab8&amp;9A'!$L$89)/1000</f>
        <v>15119.015</v>
      </c>
      <c r="G384" s="66">
        <f t="shared" si="18"/>
        <v>1007167.68</v>
      </c>
      <c r="H384" s="66">
        <f>('[33]2021tab8&amp;9A'!$L$103)/1000</f>
        <v>6141.337</v>
      </c>
      <c r="I384" s="66">
        <f>('[33]2021tab8&amp;9A'!$L$105)/1000</f>
        <v>0</v>
      </c>
      <c r="J384" s="66">
        <f>('[33]2021tab8&amp;9A'!$L$107)/1000</f>
        <v>101123.379</v>
      </c>
      <c r="K384" s="66">
        <f>('[33]2021tab8&amp;9A'!$L$111)/1000</f>
        <v>3035.011</v>
      </c>
      <c r="L384" s="66">
        <f>('[33]2021tab8&amp;9A'!$L$115)/1000</f>
        <v>197176.848</v>
      </c>
      <c r="M384" s="68">
        <f t="shared" si="19"/>
        <v>2093683.5599999998</v>
      </c>
      <c r="N384" s="36"/>
    </row>
    <row r="385" spans="1:14" ht="12.75">
      <c r="A385" s="56">
        <v>44561</v>
      </c>
      <c r="B385" s="66">
        <f>('[33]2021tab8&amp;9A'!$M$66)/1000</f>
        <v>45349.187</v>
      </c>
      <c r="C385" s="66">
        <f>('[33]2021tab8&amp;9A'!$M$69)/1000</f>
        <v>280525.849</v>
      </c>
      <c r="D385" s="66">
        <f>('[33]2021tab8&amp;9A'!$M$72)/1000</f>
        <v>472213.359</v>
      </c>
      <c r="E385" s="66">
        <f>('[33]2021tab8&amp;9A'!$M$88)/1000</f>
        <v>998927.212</v>
      </c>
      <c r="F385" s="66">
        <f>('[33]2021tab8&amp;9A'!$M$89)/1000</f>
        <v>7312.185</v>
      </c>
      <c r="G385" s="66">
        <f t="shared" si="18"/>
        <v>1006239.3970000001</v>
      </c>
      <c r="H385" s="66">
        <f>('[33]2021tab8&amp;9A'!$M$103)/1000</f>
        <v>6438.073</v>
      </c>
      <c r="I385" s="66">
        <f>('[33]2021tab8&amp;9A'!$M$105)/1000</f>
        <v>0</v>
      </c>
      <c r="J385" s="66">
        <f>('[33]2021tab8&amp;9A'!$M$107)/1000</f>
        <v>101233.06</v>
      </c>
      <c r="K385" s="66">
        <f>('[33]2021tab8&amp;9A'!$M$111)/1000</f>
        <v>2048.162</v>
      </c>
      <c r="L385" s="66">
        <f>('[33]2021tab8&amp;9A'!$M$115)/1000</f>
        <v>194683.029</v>
      </c>
      <c r="M385" s="68">
        <f t="shared" si="19"/>
        <v>2108730.1160000004</v>
      </c>
      <c r="N385" s="36"/>
    </row>
    <row r="386" spans="1:14" ht="12.75">
      <c r="A386" s="56">
        <v>44592</v>
      </c>
      <c r="B386" s="66">
        <f>('[34]2022tab8&amp;9A'!$B$66)/1000</f>
        <v>39371.612</v>
      </c>
      <c r="C386" s="66">
        <f>('[34]2022tab8&amp;9A'!$B$69)/1000</f>
        <v>273664.19</v>
      </c>
      <c r="D386" s="66">
        <f>('[34]2022tab8&amp;9A'!$B$72)/1000</f>
        <v>508382.821</v>
      </c>
      <c r="E386" s="66">
        <f>('[34]2022tab8&amp;9A'!$B$88)/1000</f>
        <v>1000913.584</v>
      </c>
      <c r="F386" s="66">
        <f>('[34]2022tab8&amp;9A'!$B$89)/1000</f>
        <v>7126.319</v>
      </c>
      <c r="G386" s="66">
        <f t="shared" si="18"/>
        <v>1008039.903</v>
      </c>
      <c r="H386" s="66">
        <f>('[34]2022tab8&amp;9A'!$B$103)/1000</f>
        <v>6593.801</v>
      </c>
      <c r="I386" s="66">
        <f>('[34]2022tab8&amp;9A'!$B$105)/1000</f>
        <v>0</v>
      </c>
      <c r="J386" s="66">
        <f>('[34]2022tab8&amp;9A'!$B$107)/1000</f>
        <v>100250.554</v>
      </c>
      <c r="K386" s="66">
        <f>('[34]2022tab8&amp;9A'!$B$111)/1000</f>
        <v>2171.656</v>
      </c>
      <c r="L386" s="66">
        <f>('[34]2022tab8&amp;9A'!$B$115)/1000</f>
        <v>187873.049</v>
      </c>
      <c r="M386" s="68">
        <f t="shared" si="19"/>
        <v>2126347.586</v>
      </c>
      <c r="N386" s="36"/>
    </row>
    <row r="387" spans="1:14" ht="12.75">
      <c r="A387" s="56">
        <v>44620</v>
      </c>
      <c r="B387" s="66">
        <f>('[34]2022tab8&amp;9A'!$C$66)/1000</f>
        <v>34939.669</v>
      </c>
      <c r="C387" s="66">
        <f>('[34]2022tab8&amp;9A'!$C$69)/1000</f>
        <v>273365.409</v>
      </c>
      <c r="D387" s="66">
        <f>('[34]2022tab8&amp;9A'!$C$72)/1000</f>
        <v>502574.334</v>
      </c>
      <c r="E387" s="66">
        <f>('[34]2022tab8&amp;9A'!$C$88)/1000</f>
        <v>1011946.442</v>
      </c>
      <c r="F387" s="66">
        <f>('[34]2022tab8&amp;9A'!$C$89)/1000</f>
        <v>6909.856</v>
      </c>
      <c r="G387" s="66">
        <f t="shared" si="18"/>
        <v>1018856.2980000001</v>
      </c>
      <c r="H387" s="66">
        <f>('[34]2022tab8&amp;9A'!$C$103)/1000</f>
        <v>5418.59</v>
      </c>
      <c r="I387" s="66">
        <f>('[34]2022tab8&amp;9A'!$C$105)/1000</f>
        <v>0</v>
      </c>
      <c r="J387" s="66">
        <f>('[34]2022tab8&amp;9A'!$C$107)/1000</f>
        <v>97604.927</v>
      </c>
      <c r="K387" s="66">
        <f>('[34]2022tab8&amp;9A'!$C$111)/1000</f>
        <v>2346.987</v>
      </c>
      <c r="L387" s="66">
        <f>('[34]2022tab8&amp;9A'!$C$115)/1000</f>
        <v>192375.551</v>
      </c>
      <c r="M387" s="68">
        <f t="shared" si="19"/>
        <v>2127481.765</v>
      </c>
      <c r="N387" s="36"/>
    </row>
    <row r="388" spans="1:14" ht="12.75">
      <c r="A388" s="56">
        <v>44651</v>
      </c>
      <c r="B388" s="66">
        <f>('[34]2022tab8&amp;9A'!$D$66)/1000</f>
        <v>39425.585</v>
      </c>
      <c r="C388" s="66">
        <f>('[34]2022tab8&amp;9A'!$D$69)/1000</f>
        <v>252364.566</v>
      </c>
      <c r="D388" s="66">
        <f>('[34]2022tab8&amp;9A'!$D$72)/1000</f>
        <v>499307.962</v>
      </c>
      <c r="E388" s="66">
        <f>('[34]2022tab8&amp;9A'!$D$88)/1000</f>
        <v>1028340.327</v>
      </c>
      <c r="F388" s="66">
        <f>('[34]2022tab8&amp;9A'!$D$89)/1000</f>
        <v>6836.837</v>
      </c>
      <c r="G388" s="66">
        <f t="shared" si="18"/>
        <v>1035177.1640000001</v>
      </c>
      <c r="H388" s="66">
        <f>('[34]2022tab8&amp;9A'!$D$103)/1000</f>
        <v>5402.006</v>
      </c>
      <c r="I388" s="66">
        <f>('[34]2022tab8&amp;9A'!$D$105)/1000</f>
        <v>0</v>
      </c>
      <c r="J388" s="66">
        <f>('[34]2022tab8&amp;9A'!$D$107)/1000</f>
        <v>97237.21</v>
      </c>
      <c r="K388" s="66">
        <f>('[34]2022tab8&amp;9A'!$D$111)/1000</f>
        <v>1660.696</v>
      </c>
      <c r="L388" s="66">
        <f>('[34]2022tab8&amp;9A'!$D$115)/1000</f>
        <v>193090.046</v>
      </c>
      <c r="M388" s="68">
        <f t="shared" si="19"/>
        <v>2123665.2350000003</v>
      </c>
      <c r="N388" s="36"/>
    </row>
    <row r="389" spans="1:14" ht="12.75">
      <c r="A389" s="56">
        <v>44681</v>
      </c>
      <c r="B389" s="66">
        <f>('[34]2022tab8&amp;9A'!$E$66)/1000</f>
        <v>33337.384</v>
      </c>
      <c r="C389" s="66">
        <f>('[34]2022tab8&amp;9A'!$E$69)/1000</f>
        <v>269276.915</v>
      </c>
      <c r="D389" s="66">
        <f>('[34]2022tab8&amp;9A'!$E$72)/1000</f>
        <v>496154.968</v>
      </c>
      <c r="E389" s="66">
        <f>('[34]2022tab8&amp;9A'!$E$88)/1000</f>
        <v>1031548.147</v>
      </c>
      <c r="F389" s="66">
        <f>('[34]2022tab8&amp;9A'!$E$89)/1000</f>
        <v>6836.672</v>
      </c>
      <c r="G389" s="66">
        <f aca="true" t="shared" si="20" ref="G389:G394">SUM(E389:F389)</f>
        <v>1038384.819</v>
      </c>
      <c r="H389" s="66">
        <f>('[34]2022tab8&amp;9A'!$E$103)/1000</f>
        <v>4889.586</v>
      </c>
      <c r="I389" s="66">
        <f>('[34]2022tab8&amp;9A'!$E$105)/1000</f>
        <v>0</v>
      </c>
      <c r="J389" s="66">
        <f>('[34]2022tab8&amp;9A'!$E$107)/1000</f>
        <v>98673.666</v>
      </c>
      <c r="K389" s="66">
        <f>('[34]2022tab8&amp;9A'!$E$111)/1000</f>
        <v>5516.749</v>
      </c>
      <c r="L389" s="66">
        <f>('[34]2022tab8&amp;9A'!$E$115)/1000</f>
        <v>194274.399</v>
      </c>
      <c r="M389" s="68">
        <f aca="true" t="shared" si="21" ref="M389:M394">(+B389+C389+D389+G389+H389+I389+J389+K389+L389)</f>
        <v>2140508.486</v>
      </c>
      <c r="N389" s="36"/>
    </row>
    <row r="390" spans="1:14" ht="12.75">
      <c r="A390" s="56">
        <v>44712</v>
      </c>
      <c r="B390" s="66">
        <f>('[34]2022tab8&amp;9A'!$F$66)/1000</f>
        <v>36503.336</v>
      </c>
      <c r="C390" s="66">
        <f>('[34]2022tab8&amp;9A'!$F$69)/1000</f>
        <v>265239.122</v>
      </c>
      <c r="D390" s="66">
        <f>('[34]2022tab8&amp;9A'!$F$72)/1000</f>
        <v>507160.332</v>
      </c>
      <c r="E390" s="66">
        <f>('[34]2022tab8&amp;9A'!$F$88)/1000</f>
        <v>1041875.449</v>
      </c>
      <c r="F390" s="66">
        <f>('[34]2022tab8&amp;9A'!$F$89)/1000</f>
        <v>6790.047</v>
      </c>
      <c r="G390" s="66">
        <f t="shared" si="20"/>
        <v>1048665.496</v>
      </c>
      <c r="H390" s="66">
        <f>('[34]2022tab8&amp;9A'!$F$103)/1000</f>
        <v>4580.355</v>
      </c>
      <c r="I390" s="66">
        <f>('[34]2022tab8&amp;9A'!$F$105)/1000</f>
        <v>0</v>
      </c>
      <c r="J390" s="66">
        <f>('[34]2022tab8&amp;9A'!$F$107)/1000</f>
        <v>99954.74</v>
      </c>
      <c r="K390" s="66">
        <f>('[34]2022tab8&amp;9A'!$F$111)/1000</f>
        <v>1815.843</v>
      </c>
      <c r="L390" s="66">
        <f>('[34]2022tab8&amp;9A'!$F$115)/1000</f>
        <v>192981.596</v>
      </c>
      <c r="M390" s="68">
        <f t="shared" si="21"/>
        <v>2156900.8200000003</v>
      </c>
      <c r="N390" s="36"/>
    </row>
    <row r="391" spans="1:14" ht="12.75">
      <c r="A391" s="56">
        <v>44742</v>
      </c>
      <c r="B391" s="66">
        <f>('[34]2022tab8&amp;9A'!$G$66)/1000</f>
        <v>38452.388</v>
      </c>
      <c r="C391" s="66">
        <f>('[34]2022tab8&amp;9A'!$G$69)/1000</f>
        <v>255847.616</v>
      </c>
      <c r="D391" s="66">
        <f>('[34]2022tab8&amp;9A'!$G$72)/1000</f>
        <v>469124.389</v>
      </c>
      <c r="E391" s="66">
        <f>('[34]2022tab8&amp;9A'!$G$88)/1000</f>
        <v>1050840.796</v>
      </c>
      <c r="F391" s="66">
        <f>('[34]2022tab8&amp;9A'!$G$89)/1000</f>
        <v>2262.608</v>
      </c>
      <c r="G391" s="66">
        <f t="shared" si="20"/>
        <v>1053103.404</v>
      </c>
      <c r="H391" s="66">
        <f>('[34]2022tab8&amp;9A'!$G$103)/1000</f>
        <v>4636.043</v>
      </c>
      <c r="I391" s="66">
        <f>('[34]2022tab8&amp;9A'!$G$105)/1000</f>
        <v>0</v>
      </c>
      <c r="J391" s="66">
        <f>('[34]2022tab8&amp;9A'!$G$107)/1000</f>
        <v>100179.974</v>
      </c>
      <c r="K391" s="66">
        <f>('[34]2022tab8&amp;9A'!$G$111)/1000</f>
        <v>1896.85</v>
      </c>
      <c r="L391" s="66">
        <f>('[34]2022tab8&amp;9A'!$G$115)/1000</f>
        <v>193094.188</v>
      </c>
      <c r="M391" s="68">
        <f t="shared" si="21"/>
        <v>2116334.8520000004</v>
      </c>
      <c r="N391" s="36"/>
    </row>
    <row r="392" spans="1:14" ht="12.75">
      <c r="A392" s="56">
        <v>44773</v>
      </c>
      <c r="B392" s="66">
        <f>('[34]2022tab8&amp;9A'!$H$66)/1000</f>
        <v>34272.876</v>
      </c>
      <c r="C392" s="66">
        <f>('[34]2022tab8&amp;9A'!$H$69)/1000</f>
        <v>238204.003</v>
      </c>
      <c r="D392" s="66">
        <f>('[34]2022tab8&amp;9A'!$H$72)/1000</f>
        <v>489524.862</v>
      </c>
      <c r="E392" s="66">
        <f>('[34]2022tab8&amp;9A'!$H$88)/1000</f>
        <v>1064616.364</v>
      </c>
      <c r="F392" s="66">
        <f>('[34]2022tab8&amp;9A'!$H$89)/1000</f>
        <v>7670.797</v>
      </c>
      <c r="G392" s="66">
        <f t="shared" si="20"/>
        <v>1072287.161</v>
      </c>
      <c r="H392" s="66">
        <f>('[34]2022tab8&amp;9A'!$H$103)/1000</f>
        <v>5043.06</v>
      </c>
      <c r="I392" s="66">
        <f>('[34]2022tab8&amp;9A'!$H$105)/1000</f>
        <v>0</v>
      </c>
      <c r="J392" s="66">
        <f>('[34]2022tab8&amp;9A'!$H$107)/1000</f>
        <v>99517.671</v>
      </c>
      <c r="K392" s="66">
        <f>('[34]2022tab8&amp;9A'!$H$111)/1000</f>
        <v>2708.099</v>
      </c>
      <c r="L392" s="66">
        <f>('[34]2022tab8&amp;9A'!$H$115)/1000</f>
        <v>178960.232</v>
      </c>
      <c r="M392" s="68">
        <f t="shared" si="21"/>
        <v>2120517.964</v>
      </c>
      <c r="N392" s="36"/>
    </row>
    <row r="393" spans="1:14" ht="12.75">
      <c r="A393" s="56">
        <v>44804</v>
      </c>
      <c r="B393" s="66">
        <f>('[34]2022tab8&amp;9A'!$I$66)/1000</f>
        <v>35606.172</v>
      </c>
      <c r="C393" s="66">
        <f>('[34]2022tab8&amp;9A'!$I$69)/1000</f>
        <v>235134.757</v>
      </c>
      <c r="D393" s="66">
        <f>('[34]2022tab8&amp;9A'!$I$72)/1000</f>
        <v>536054.818</v>
      </c>
      <c r="E393" s="66">
        <f>('[34]2022tab8&amp;9A'!$I$88)/1000</f>
        <v>1069780.062</v>
      </c>
      <c r="F393" s="66">
        <f>('[34]2022tab8&amp;9A'!$I$89)/1000</f>
        <v>7444.033</v>
      </c>
      <c r="G393" s="66">
        <f t="shared" si="20"/>
        <v>1077224.095</v>
      </c>
      <c r="H393" s="66">
        <f>('[34]2022tab8&amp;9A'!$I$103)/1000</f>
        <v>4339.526</v>
      </c>
      <c r="I393" s="66">
        <f>('[34]2022tab8&amp;9A'!$I$105)/1000</f>
        <v>0</v>
      </c>
      <c r="J393" s="66">
        <f>('[34]2022tab8&amp;9A'!$I$107)/1000</f>
        <v>101081.357</v>
      </c>
      <c r="K393" s="66">
        <f>('[34]2022tab8&amp;9A'!$I$111)/1000</f>
        <v>1854.225</v>
      </c>
      <c r="L393" s="66">
        <f>('[34]2022tab8&amp;9A'!$I$115)/1000</f>
        <v>179856.281</v>
      </c>
      <c r="M393" s="68">
        <f t="shared" si="21"/>
        <v>2171151.231</v>
      </c>
      <c r="N393" s="36"/>
    </row>
    <row r="394" spans="1:14" ht="12.75">
      <c r="A394" s="56">
        <v>44834</v>
      </c>
      <c r="B394" s="66">
        <f>('[34]2022tab8&amp;9A'!$J$66)/1000</f>
        <v>36634.493</v>
      </c>
      <c r="C394" s="66">
        <f>('[34]2022tab8&amp;9A'!$J$69)/1000</f>
        <v>238325.432</v>
      </c>
      <c r="D394" s="66">
        <f>('[34]2022tab8&amp;9A'!$J$72)/1000</f>
        <v>521980.521</v>
      </c>
      <c r="E394" s="66">
        <f>('[34]2022tab8&amp;9A'!$J$88)/1000</f>
        <v>1093295.185</v>
      </c>
      <c r="F394" s="66">
        <f>('[34]2022tab8&amp;9A'!$J$89)/1000</f>
        <v>3123.74</v>
      </c>
      <c r="G394" s="66">
        <f t="shared" si="20"/>
        <v>1096418.925</v>
      </c>
      <c r="H394" s="66">
        <f>('[34]2022tab8&amp;9A'!$J$103)/1000</f>
        <v>3930.993</v>
      </c>
      <c r="I394" s="66">
        <f>('[34]2022tab8&amp;9A'!$J$105)/1000</f>
        <v>0</v>
      </c>
      <c r="J394" s="66">
        <f>('[34]2022tab8&amp;9A'!$J$107)/1000</f>
        <v>98329.151</v>
      </c>
      <c r="K394" s="66">
        <f>('[34]2022tab8&amp;9A'!$J$111)/1000</f>
        <v>2007.79</v>
      </c>
      <c r="L394" s="66">
        <f>('[34]2022tab8&amp;9A'!$J$115)/1000</f>
        <v>182342.677</v>
      </c>
      <c r="M394" s="68">
        <f t="shared" si="21"/>
        <v>2179969.9820000003</v>
      </c>
      <c r="N394" s="36"/>
    </row>
    <row r="395" spans="1:14" ht="12.75">
      <c r="A395" s="56">
        <v>44865</v>
      </c>
      <c r="B395" s="66">
        <f>('[34]2022tab8&amp;9A'!$K$66)/1000</f>
        <v>32989.795</v>
      </c>
      <c r="C395" s="66">
        <f>('[34]2022tab8&amp;9A'!$K$69)/1000</f>
        <v>242859.378</v>
      </c>
      <c r="D395" s="66">
        <f>('[34]2022tab8&amp;9A'!$K$72)/1000</f>
        <v>522793.319</v>
      </c>
      <c r="E395" s="66">
        <f>('[34]2022tab8&amp;9A'!$K$88)/1000</f>
        <v>1109030.962</v>
      </c>
      <c r="F395" s="66">
        <f>('[34]2022tab8&amp;9A'!$K$89)/1000</f>
        <v>7386.015</v>
      </c>
      <c r="G395" s="66">
        <f aca="true" t="shared" si="22" ref="G395:G400">SUM(E395:F395)</f>
        <v>1116416.977</v>
      </c>
      <c r="H395" s="66">
        <f>('[34]2022tab8&amp;9A'!$K$103)/1000</f>
        <v>2974.955</v>
      </c>
      <c r="I395" s="66">
        <f>('[34]2022tab8&amp;9A'!$K$105)/1000</f>
        <v>0</v>
      </c>
      <c r="J395" s="66">
        <f>('[34]2022tab8&amp;9A'!$K$107)/1000</f>
        <v>98799.381</v>
      </c>
      <c r="K395" s="66">
        <f>('[34]2022tab8&amp;9A'!$K$111)/1000</f>
        <v>1405.911</v>
      </c>
      <c r="L395" s="66">
        <f>('[34]2022tab8&amp;9A'!$K$115)/1000</f>
        <v>175301.534</v>
      </c>
      <c r="M395" s="68">
        <f aca="true" t="shared" si="23" ref="M395:M400">(+B395+C395+D395+G395+H395+I395+J395+K395+L395)</f>
        <v>2193541.2500000005</v>
      </c>
      <c r="N395" s="36"/>
    </row>
    <row r="396" spans="1:14" ht="12.75">
      <c r="A396" s="56">
        <v>44895</v>
      </c>
      <c r="B396" s="66">
        <f>('[34]2022tab8&amp;9A'!$L$66)/1000</f>
        <v>37652.251</v>
      </c>
      <c r="C396" s="66">
        <f>('[34]2022tab8&amp;9A'!$L$69)/1000</f>
        <v>239534.355</v>
      </c>
      <c r="D396" s="66">
        <f>('[34]2022tab8&amp;9A'!$L$72)/1000</f>
        <v>543036.845</v>
      </c>
      <c r="E396" s="66">
        <f>('[34]2022tab8&amp;9A'!$L$88)/1000</f>
        <v>1118849.364</v>
      </c>
      <c r="F396" s="66">
        <f>('[34]2022tab8&amp;9A'!$L$89)/1000</f>
        <v>7406.512</v>
      </c>
      <c r="G396" s="66">
        <f t="shared" si="22"/>
        <v>1126255.8760000002</v>
      </c>
      <c r="H396" s="66">
        <f>('[34]2022tab8&amp;9A'!$L$103)/1000</f>
        <v>2436.581</v>
      </c>
      <c r="I396" s="66">
        <f>('[34]2022tab8&amp;9A'!$L$105)/1000</f>
        <v>0</v>
      </c>
      <c r="J396" s="66">
        <f>('[34]2022tab8&amp;9A'!$L$107)/1000</f>
        <v>105153.13</v>
      </c>
      <c r="K396" s="66">
        <f>('[34]2022tab8&amp;9A'!$L$111)/1000</f>
        <v>2489.021</v>
      </c>
      <c r="L396" s="66">
        <f>('[34]2022tab8&amp;9A'!$L$115)/1000</f>
        <v>175600.642</v>
      </c>
      <c r="M396" s="68">
        <f t="shared" si="23"/>
        <v>2232158.7010000004</v>
      </c>
      <c r="N396" s="36"/>
    </row>
    <row r="397" spans="1:14" ht="12.75">
      <c r="A397" s="56">
        <v>44926</v>
      </c>
      <c r="B397" s="66">
        <f>('[35]2022tab8&amp;9A'!$M$66)/1000</f>
        <v>48787.831</v>
      </c>
      <c r="C397" s="66">
        <f>('[35]2022tab8&amp;9A'!$M$69)/1000</f>
        <v>238993.463</v>
      </c>
      <c r="D397" s="66">
        <f>('[35]2022tab8&amp;9A'!$M$72)/1000</f>
        <v>523357.39</v>
      </c>
      <c r="E397" s="66">
        <f>('[35]2022tab8&amp;9A'!$M$88)/1000</f>
        <v>1137655.826</v>
      </c>
      <c r="F397" s="66">
        <f>('[35]2022tab8&amp;9A'!$M$89)/1000</f>
        <v>8683.123</v>
      </c>
      <c r="G397" s="66">
        <f t="shared" si="22"/>
        <v>1146338.9489999998</v>
      </c>
      <c r="H397" s="66">
        <f>('[35]2022tab8&amp;9A'!$M$103)/1000</f>
        <v>2167.003</v>
      </c>
      <c r="I397" s="66">
        <f>('[35]2022tab8&amp;9A'!$M$105)/1000</f>
        <v>0</v>
      </c>
      <c r="J397" s="66">
        <f>('[35]2022tab8&amp;9A'!$M$107)/1000</f>
        <v>106495.584</v>
      </c>
      <c r="K397" s="66">
        <f>('[35]2022tab8&amp;9A'!$M$111)/1000</f>
        <v>3489.965</v>
      </c>
      <c r="L397" s="66">
        <f>('[35]2022tab8&amp;9A'!$M$115)/1000</f>
        <v>181870.125</v>
      </c>
      <c r="M397" s="68">
        <f t="shared" si="23"/>
        <v>2251500.31</v>
      </c>
      <c r="N397" s="36"/>
    </row>
    <row r="398" spans="1:14" ht="12.75">
      <c r="A398" s="56">
        <v>44957</v>
      </c>
      <c r="B398" s="66">
        <f>('[36]2023tab8&amp;9A'!$B$66)/1000</f>
        <v>45080.553</v>
      </c>
      <c r="C398" s="66">
        <f>('[36]2023tab8&amp;9A'!$B$69)/1000</f>
        <v>244238.798</v>
      </c>
      <c r="D398" s="66">
        <f>('[36]2023tab8&amp;9A'!$B$72)/1000</f>
        <v>541369.262</v>
      </c>
      <c r="E398" s="66">
        <f>('[36]2023tab8&amp;9A'!$B$88)/1000</f>
        <v>1140056.741</v>
      </c>
      <c r="F398" s="66">
        <f>('[36]2023tab8&amp;9A'!$B$89)/1000</f>
        <v>3896.298</v>
      </c>
      <c r="G398" s="66">
        <f t="shared" si="22"/>
        <v>1143953.0389999999</v>
      </c>
      <c r="H398" s="66">
        <f>('[36]2023tab8&amp;9A'!$B$103)/1000</f>
        <v>2018.85</v>
      </c>
      <c r="I398" s="66">
        <f>('[36]2023tab8&amp;9A'!$B$105)/1000</f>
        <v>0</v>
      </c>
      <c r="J398" s="66">
        <f>('[36]2023tab8&amp;9A'!$B$107)/1000</f>
        <v>102404.136</v>
      </c>
      <c r="K398" s="66">
        <f>('[36]2023tab8&amp;9A'!$B$111)/1000</f>
        <v>3097.417</v>
      </c>
      <c r="L398" s="66">
        <f>('[36]2023tab8&amp;9A'!$B$115)/1000</f>
        <v>169459.255</v>
      </c>
      <c r="M398" s="68">
        <f t="shared" si="23"/>
        <v>2251621.3099999996</v>
      </c>
      <c r="N398" s="36"/>
    </row>
    <row r="399" spans="1:14" ht="12.75">
      <c r="A399" s="56">
        <v>44985</v>
      </c>
      <c r="B399" s="66">
        <f>('[36]2023tab8&amp;9A'!$C$66)/1000</f>
        <v>40900.904</v>
      </c>
      <c r="C399" s="66">
        <f>('[36]2023tab8&amp;9A'!$C$69)/1000</f>
        <v>252943.051</v>
      </c>
      <c r="D399" s="66">
        <f>('[36]2023tab8&amp;9A'!$C$72)/1000</f>
        <v>530491.934</v>
      </c>
      <c r="E399" s="66">
        <f>('[36]2023tab8&amp;9A'!$C$88)/1000</f>
        <v>1150712.468</v>
      </c>
      <c r="F399" s="66">
        <f>('[36]2023tab8&amp;9A'!$C$89)/1000</f>
        <v>5923.132</v>
      </c>
      <c r="G399" s="66">
        <f t="shared" si="22"/>
        <v>1156635.6</v>
      </c>
      <c r="H399" s="66">
        <f>('[36]2023tab8&amp;9A'!$C$103)/1000</f>
        <v>2128.456</v>
      </c>
      <c r="I399" s="66">
        <f>('[36]2023tab8&amp;9A'!$C$105)/1000</f>
        <v>0</v>
      </c>
      <c r="J399" s="66">
        <f>('[36]2023tab8&amp;9A'!$C$107)/1000</f>
        <v>103201.591</v>
      </c>
      <c r="K399" s="66">
        <f>('[36]2023tab8&amp;9A'!$C$111)/1000</f>
        <v>1607.862</v>
      </c>
      <c r="L399" s="66">
        <f>('[36]2023tab8&amp;9A'!$C$115)/1000</f>
        <v>163129.274</v>
      </c>
      <c r="M399" s="68">
        <f t="shared" si="23"/>
        <v>2251038.6720000003</v>
      </c>
      <c r="N399" s="36"/>
    </row>
    <row r="400" spans="1:14" ht="12.75">
      <c r="A400" s="56">
        <v>45016</v>
      </c>
      <c r="B400" s="66">
        <f>('[36]2023tab8&amp;9A'!$D$66)/1000</f>
        <v>40737.327</v>
      </c>
      <c r="C400" s="66">
        <f>('[36]2023tab8&amp;9A'!$D$69)/1000</f>
        <v>280093.824</v>
      </c>
      <c r="D400" s="66">
        <f>('[36]2023tab8&amp;9A'!$D$72)/1000</f>
        <v>517786.084</v>
      </c>
      <c r="E400" s="66">
        <f>('[36]2023tab8&amp;9A'!$D$88)/1000</f>
        <v>1164927.867</v>
      </c>
      <c r="F400" s="66">
        <f>('[36]2023tab8&amp;9A'!$D$89)/1000</f>
        <v>9737.481</v>
      </c>
      <c r="G400" s="66">
        <f t="shared" si="22"/>
        <v>1174665.348</v>
      </c>
      <c r="H400" s="66">
        <f>('[36]2023tab8&amp;9A'!$D$103)/1000</f>
        <v>1590.369</v>
      </c>
      <c r="I400" s="66">
        <f>('[36]2023tab8&amp;9A'!$D$105)/1000</f>
        <v>0</v>
      </c>
      <c r="J400" s="66">
        <f>('[36]2023tab8&amp;9A'!$D$107)/1000</f>
        <v>90921.457</v>
      </c>
      <c r="K400" s="66">
        <f>('[36]2023tab8&amp;9A'!$D$111)/1000</f>
        <v>1350.381</v>
      </c>
      <c r="L400" s="66">
        <f>('[36]2023tab8&amp;9A'!$D$115)/1000</f>
        <v>171156.62</v>
      </c>
      <c r="M400" s="68">
        <f t="shared" si="23"/>
        <v>2278301.41</v>
      </c>
      <c r="N400" s="36"/>
    </row>
    <row r="401" spans="1:14" ht="12.75">
      <c r="A401" s="56">
        <v>45046</v>
      </c>
      <c r="B401" s="66">
        <f>('[36]2023tab8&amp;9A'!$E$66)/1000</f>
        <v>39798.2</v>
      </c>
      <c r="C401" s="66">
        <f>('[36]2023tab8&amp;9A'!$E$69)/1000</f>
        <v>294582.268</v>
      </c>
      <c r="D401" s="66">
        <f>('[36]2023tab8&amp;9A'!$E$72)/1000</f>
        <v>542270.73</v>
      </c>
      <c r="E401" s="66">
        <f>('[36]2023tab8&amp;9A'!$E$88)/1000</f>
        <v>1173507.174</v>
      </c>
      <c r="F401" s="66">
        <f>('[36]2023tab8&amp;9A'!$E$89)/1000</f>
        <v>9029.16</v>
      </c>
      <c r="G401" s="66">
        <f aca="true" t="shared" si="24" ref="G401:G406">SUM(E401:F401)</f>
        <v>1182536.334</v>
      </c>
      <c r="H401" s="66">
        <f>('[36]2023tab8&amp;9A'!$E$103)/1000</f>
        <v>1333.166</v>
      </c>
      <c r="I401" s="66">
        <f>('[36]2023tab8&amp;9A'!$E$105)/1000</f>
        <v>0</v>
      </c>
      <c r="J401" s="66">
        <f>('[36]2023tab8&amp;9A'!$E$107)/1000</f>
        <v>98349.141</v>
      </c>
      <c r="K401" s="66">
        <f>('[36]2023tab8&amp;9A'!$E$111)/1000</f>
        <v>1280.083</v>
      </c>
      <c r="L401" s="66">
        <f>('[36]2023tab8&amp;9A'!$E$115)/1000</f>
        <v>173047.331</v>
      </c>
      <c r="M401" s="68">
        <f aca="true" t="shared" si="25" ref="M401:M406">(+B401+C401+D401+G401+H401+I401+J401+K401+L401)</f>
        <v>2333197.2530000005</v>
      </c>
      <c r="N401" s="36"/>
    </row>
    <row r="402" spans="1:14" ht="12.75">
      <c r="A402" s="56">
        <v>45077</v>
      </c>
      <c r="B402" s="66">
        <f>('[36]2023tab8&amp;9A'!$F$66)/1000</f>
        <v>41001.017</v>
      </c>
      <c r="C402" s="66">
        <f>('[36]2023tab8&amp;9A'!$F$69)/1000</f>
        <v>276714.683</v>
      </c>
      <c r="D402" s="66">
        <f>('[36]2023tab8&amp;9A'!$F$72)/1000</f>
        <v>538162.91</v>
      </c>
      <c r="E402" s="66">
        <f>('[36]2023tab8&amp;9A'!$F$88)/1000</f>
        <v>1180667.788</v>
      </c>
      <c r="F402" s="66">
        <f>('[36]2023tab8&amp;9A'!$F$89)/1000</f>
        <v>9200.421</v>
      </c>
      <c r="G402" s="66">
        <f t="shared" si="24"/>
        <v>1189868.209</v>
      </c>
      <c r="H402" s="66">
        <f>('[36]2023tab8&amp;9A'!$F$103)/1000</f>
        <v>1609.009</v>
      </c>
      <c r="I402" s="66">
        <f>('[36]2023tab8&amp;9A'!$F$105)/1000</f>
        <v>0</v>
      </c>
      <c r="J402" s="66">
        <f>('[36]2023tab8&amp;9A'!$F$107)/1000</f>
        <v>99443.89</v>
      </c>
      <c r="K402" s="66">
        <f>('[36]2023tab8&amp;9A'!$F$111)/1000</f>
        <v>1564.626</v>
      </c>
      <c r="L402" s="66">
        <f>('[36]2023tab8&amp;9A'!$F$115)/1000</f>
        <v>179959.759</v>
      </c>
      <c r="M402" s="68">
        <f t="shared" si="25"/>
        <v>2328324.1030000006</v>
      </c>
      <c r="N402" s="36"/>
    </row>
    <row r="403" spans="1:14" ht="12.75">
      <c r="A403" s="56">
        <v>45107</v>
      </c>
      <c r="B403" s="66">
        <f>('[36]2023tab8&amp;9A'!$G$66)/1000</f>
        <v>53006.171</v>
      </c>
      <c r="C403" s="66">
        <f>('[36]2023tab8&amp;9A'!$G$69)/1000</f>
        <v>272439.013</v>
      </c>
      <c r="D403" s="66">
        <f>('[36]2023tab8&amp;9A'!$G$72)/1000</f>
        <v>526976.99</v>
      </c>
      <c r="E403" s="66">
        <f>('[36]2023tab8&amp;9A'!$G$88)/1000</f>
        <v>1189581.742</v>
      </c>
      <c r="F403" s="66">
        <f>('[36]2023tab8&amp;9A'!$G$89)/1000</f>
        <v>8908.127</v>
      </c>
      <c r="G403" s="66">
        <f t="shared" si="24"/>
        <v>1198489.8690000002</v>
      </c>
      <c r="H403" s="66">
        <f>('[36]2023tab8&amp;9A'!$G$103)/1000</f>
        <v>1488.779</v>
      </c>
      <c r="I403" s="66">
        <f>('[36]2023tab8&amp;9A'!$G$105)/1000</f>
        <v>0</v>
      </c>
      <c r="J403" s="66">
        <f>('[36]2023tab8&amp;9A'!$G$107)/1000</f>
        <v>99521.559</v>
      </c>
      <c r="K403" s="66">
        <f>('[36]2023tab8&amp;9A'!$G$111)/1000</f>
        <v>6282.031</v>
      </c>
      <c r="L403" s="66">
        <f>('[36]2023tab8&amp;9A'!$G$115)/1000</f>
        <v>165636.812</v>
      </c>
      <c r="M403" s="68">
        <f t="shared" si="25"/>
        <v>2323841.224</v>
      </c>
      <c r="N403" s="36"/>
    </row>
    <row r="404" spans="1:14" ht="12.75">
      <c r="A404" s="56">
        <v>45138</v>
      </c>
      <c r="B404" s="66">
        <f>('[36]2023tab8&amp;9A'!$H$66)/1000</f>
        <v>59779.119</v>
      </c>
      <c r="C404" s="66">
        <f>('[36]2023tab8&amp;9A'!$H$69)/1000</f>
        <v>280512.663</v>
      </c>
      <c r="D404" s="66">
        <f>('[36]2023tab8&amp;9A'!$H$72)/1000</f>
        <v>536305.928</v>
      </c>
      <c r="E404" s="66">
        <f>('[36]2023tab8&amp;9A'!$H$88)/1000</f>
        <v>1200068.24</v>
      </c>
      <c r="F404" s="66">
        <f>('[36]2023tab8&amp;9A'!$H$89)/1000</f>
        <v>9527.3</v>
      </c>
      <c r="G404" s="66">
        <f t="shared" si="24"/>
        <v>1209595.54</v>
      </c>
      <c r="H404" s="66">
        <f>('[36]2023tab8&amp;9A'!$H$103)/1000</f>
        <v>1083.536</v>
      </c>
      <c r="I404" s="66">
        <f>('[36]2023tab8&amp;9A'!$H$105)/1000</f>
        <v>0</v>
      </c>
      <c r="J404" s="66">
        <f>('[36]2023tab8&amp;9A'!$H$107)/1000</f>
        <v>101232.198</v>
      </c>
      <c r="K404" s="66">
        <f>('[36]2023tab8&amp;9A'!$H$111)/1000</f>
        <v>7044.464</v>
      </c>
      <c r="L404" s="66">
        <f>('[36]2023tab8&amp;9A'!$H$115)/1000</f>
        <v>175876.992</v>
      </c>
      <c r="M404" s="68">
        <f t="shared" si="25"/>
        <v>2371430.4400000004</v>
      </c>
      <c r="N404" s="36"/>
    </row>
    <row r="405" spans="1:14" ht="12.75">
      <c r="A405" s="56">
        <v>45169</v>
      </c>
      <c r="B405" s="66">
        <f>('[36]2023tab8&amp;9A'!$I$66)/1000</f>
        <v>62274.503</v>
      </c>
      <c r="C405" s="66">
        <f>('[36]2023tab8&amp;9A'!$I$69)/1000</f>
        <v>274838.898</v>
      </c>
      <c r="D405" s="66">
        <f>('[36]2023tab8&amp;9A'!$I$72)/1000</f>
        <v>536763.002</v>
      </c>
      <c r="E405" s="66">
        <f>('[36]2023tab8&amp;9A'!$I$88)/1000</f>
        <v>1206069.472</v>
      </c>
      <c r="F405" s="66">
        <f>('[36]2023tab8&amp;9A'!$I$89)/1000</f>
        <v>5330.008</v>
      </c>
      <c r="G405" s="66">
        <f t="shared" si="24"/>
        <v>1211399.48</v>
      </c>
      <c r="H405" s="66">
        <f>('[36]2023tab8&amp;9A'!$I$103)/1000</f>
        <v>1140.531</v>
      </c>
      <c r="I405" s="66">
        <f>('[36]2023tab8&amp;9A'!$I$105)/1000</f>
        <v>0</v>
      </c>
      <c r="J405" s="66">
        <f>('[36]2023tab8&amp;9A'!$I$107)/1000</f>
        <v>102331.481</v>
      </c>
      <c r="K405" s="66">
        <f>('[36]2023tab8&amp;9A'!$I$111)/1000</f>
        <v>2326.634</v>
      </c>
      <c r="L405" s="66">
        <f>('[36]2023tab8&amp;9A'!$I$115)/1000</f>
        <v>186912.262</v>
      </c>
      <c r="M405" s="68">
        <f t="shared" si="25"/>
        <v>2377986.791</v>
      </c>
      <c r="N405" s="36"/>
    </row>
    <row r="406" spans="1:14" ht="12.75">
      <c r="A406" s="56">
        <v>45199</v>
      </c>
      <c r="B406" s="66">
        <f>('[36]2023tab8&amp;9A'!$J$66)/1000</f>
        <v>56982.533</v>
      </c>
      <c r="C406" s="66">
        <f>('[36]2023tab8&amp;9A'!$J$69)/1000</f>
        <v>286628.376</v>
      </c>
      <c r="D406" s="66">
        <f>('[36]2023tab8&amp;9A'!$J$72)/1000</f>
        <v>516964.378</v>
      </c>
      <c r="E406" s="66">
        <f>('[36]2023tab8&amp;9A'!$J$88)/1000</f>
        <v>1236314.336</v>
      </c>
      <c r="F406" s="66">
        <f>('[36]2023tab8&amp;9A'!$J$89)/1000</f>
        <v>7748.275</v>
      </c>
      <c r="G406" s="66">
        <f t="shared" si="24"/>
        <v>1244062.6109999998</v>
      </c>
      <c r="H406" s="66">
        <f>('[36]2023tab8&amp;9A'!$J$103)/1000</f>
        <v>1496.844</v>
      </c>
      <c r="I406" s="66">
        <f>('[36]2023tab8&amp;9A'!$J$105)/1000</f>
        <v>0</v>
      </c>
      <c r="J406" s="66">
        <f>('[36]2023tab8&amp;9A'!$J$107)/1000</f>
        <v>101466.267</v>
      </c>
      <c r="K406" s="66">
        <f>('[36]2023tab8&amp;9A'!$J$111)/1000</f>
        <v>2783.698</v>
      </c>
      <c r="L406" s="66">
        <f>('[36]2023tab8&amp;9A'!$J$115)/1000</f>
        <v>187827.002</v>
      </c>
      <c r="M406" s="68">
        <f t="shared" si="25"/>
        <v>2398211.709</v>
      </c>
      <c r="N406" s="36"/>
    </row>
    <row r="407" spans="1:14" ht="12.75">
      <c r="A407" s="56">
        <v>45230</v>
      </c>
      <c r="B407" s="66">
        <f>('[36]2023tab8&amp;9A'!$K$66)/1000</f>
        <v>54424.246</v>
      </c>
      <c r="C407" s="66">
        <f>('[36]2023tab8&amp;9A'!$K$69)/1000</f>
        <v>287912.934</v>
      </c>
      <c r="D407" s="66">
        <f>('[36]2023tab8&amp;9A'!$K$72)/1000</f>
        <v>508911.655</v>
      </c>
      <c r="E407" s="66">
        <f>('[36]2023tab8&amp;9A'!$K$88)/1000</f>
        <v>1240560.48</v>
      </c>
      <c r="F407" s="66">
        <f>('[36]2023tab8&amp;9A'!$K$89)/1000</f>
        <v>7955.87</v>
      </c>
      <c r="G407" s="66">
        <f>SUM(E407:F407)</f>
        <v>1248516.35</v>
      </c>
      <c r="H407" s="66">
        <f>('[36]2023tab8&amp;9A'!$K$103)/1000</f>
        <v>1507.33</v>
      </c>
      <c r="I407" s="66">
        <f>('[36]2023tab8&amp;9A'!$K$105)/1000</f>
        <v>0</v>
      </c>
      <c r="J407" s="66">
        <f>('[36]2023tab8&amp;9A'!$K$107)/1000</f>
        <v>101169.474</v>
      </c>
      <c r="K407" s="66">
        <f>('[36]2023tab8&amp;9A'!$K$111)/1000</f>
        <v>1975.772</v>
      </c>
      <c r="L407" s="66">
        <f>('[36]2023tab8&amp;9A'!$K$115)/1000</f>
        <v>200425.874</v>
      </c>
      <c r="M407" s="68">
        <f>(+B407+C407+D407+G407+H407+I407+J407+K407+L407)</f>
        <v>2404843.635</v>
      </c>
      <c r="N407" s="36"/>
    </row>
    <row r="408" spans="1:14" ht="12.75">
      <c r="A408" s="56">
        <v>45260</v>
      </c>
      <c r="B408" s="66">
        <f>('[36]2023tab8&amp;9A'!$L$66)/1000</f>
        <v>57007.937</v>
      </c>
      <c r="C408" s="66">
        <f>('[36]2023tab8&amp;9A'!$L$69)/1000</f>
        <v>293060.697</v>
      </c>
      <c r="D408" s="66">
        <f>('[36]2023tab8&amp;9A'!$L$72)/1000</f>
        <v>518609.599</v>
      </c>
      <c r="E408" s="66">
        <f>('[36]2023tab8&amp;9A'!$L$88)/1000</f>
        <v>1248684.692</v>
      </c>
      <c r="F408" s="66">
        <f>('[36]2023tab8&amp;9A'!$L$89)/1000</f>
        <v>11583.477</v>
      </c>
      <c r="G408" s="66">
        <f>SUM(E408:F408)</f>
        <v>1260268.169</v>
      </c>
      <c r="H408" s="66">
        <f>('[36]2023tab8&amp;9A'!$L$103)/1000</f>
        <v>1374.709</v>
      </c>
      <c r="I408" s="66">
        <f>('[36]2023tab8&amp;9A'!$L$105)/1000</f>
        <v>0</v>
      </c>
      <c r="J408" s="66">
        <f>('[36]2023tab8&amp;9A'!$L$107)/1000</f>
        <v>100774.695</v>
      </c>
      <c r="K408" s="66">
        <f>('[36]2023tab8&amp;9A'!$L$111)/1000</f>
        <v>1702.89</v>
      </c>
      <c r="L408" s="66">
        <f>('[36]2023tab8&amp;9A'!$L$115)/1000</f>
        <v>201946.354</v>
      </c>
      <c r="M408" s="68">
        <f>(+B408+C408+D408+G408+H408+I408+J408+K408+L408)</f>
        <v>2434745.0499999993</v>
      </c>
      <c r="N408" s="36"/>
    </row>
    <row r="409" spans="1:13" ht="12.75">
      <c r="A409" s="56">
        <v>45291</v>
      </c>
      <c r="B409" s="66">
        <f>('[36]2023tab8&amp;9A'!$M$66)/1000</f>
        <v>58904.242</v>
      </c>
      <c r="C409" s="66">
        <f>('[36]2023tab8&amp;9A'!$M$69)/1000</f>
        <v>291916.185</v>
      </c>
      <c r="D409" s="66">
        <f>('[36]2023tab8&amp;9A'!$M$72)/1000</f>
        <v>522664.613</v>
      </c>
      <c r="E409" s="66">
        <f>('[36]2023tab8&amp;9A'!$M$88)/1000</f>
        <v>1271353.454</v>
      </c>
      <c r="F409" s="66">
        <f>('[36]2023tab8&amp;9A'!$M$89)/1000</f>
        <v>10329.214</v>
      </c>
      <c r="G409" s="66">
        <f>SUM(E409:F409)</f>
        <v>1281682.6679999998</v>
      </c>
      <c r="H409" s="66">
        <f>('[36]2023tab8&amp;9A'!$M$103)/1000</f>
        <v>1225.707</v>
      </c>
      <c r="I409" s="66">
        <f>('[36]2023tab8&amp;9A'!$M$105)/1000</f>
        <v>0</v>
      </c>
      <c r="J409" s="66">
        <f>('[36]2023tab8&amp;9A'!$M$107)/1000</f>
        <v>100872.722</v>
      </c>
      <c r="K409" s="66">
        <f>('[36]2023tab8&amp;9A'!$M$111)/1000</f>
        <v>1825.301</v>
      </c>
      <c r="L409" s="66">
        <f>('[36]2023tab8&amp;9A'!$M$115)/1000</f>
        <v>208229.098</v>
      </c>
      <c r="M409" s="68">
        <f>(+B409+C409+D409+G409+H409+I409+J409+K409+L409)</f>
        <v>2467320.5359999994</v>
      </c>
    </row>
    <row r="410" spans="1:13" ht="12.75">
      <c r="A410" s="56">
        <v>45322</v>
      </c>
      <c r="B410" s="66">
        <f>('[37]2024tab8&amp;9A'!$B$66)/1000</f>
        <v>48058.904</v>
      </c>
      <c r="C410" s="66">
        <f>('[37]2024tab8&amp;9A'!$B$69)/1000</f>
        <v>304330.533</v>
      </c>
      <c r="D410" s="66">
        <f>('[37]2024tab8&amp;9A'!$B$72)/1000</f>
        <v>527051.048</v>
      </c>
      <c r="E410" s="66">
        <f>('[37]2024tab8&amp;9A'!$B$88)/1000</f>
        <v>1278312.399</v>
      </c>
      <c r="F410" s="66">
        <f>('[37]2024tab8&amp;9A'!$B$89)/1000</f>
        <v>5883.085</v>
      </c>
      <c r="G410" s="66">
        <f>SUM(E410:F410)</f>
        <v>1284195.484</v>
      </c>
      <c r="H410" s="66">
        <f>('[37]2024tab8&amp;9A'!$B$103)/1000</f>
        <v>1316.46</v>
      </c>
      <c r="I410" s="66">
        <f>('[37]2024tab8&amp;9A'!$B$105)/1000</f>
        <v>0</v>
      </c>
      <c r="J410" s="66">
        <f>('[37]2024tab8&amp;9A'!$B$107)/1000</f>
        <v>100688.013</v>
      </c>
      <c r="K410" s="66">
        <f>('[37]2024tab8&amp;9A'!$B$111)/1000</f>
        <v>2327.288</v>
      </c>
      <c r="L410" s="66">
        <f>('[37]2024tab8&amp;9A'!$B$115)/1000</f>
        <v>185493.543</v>
      </c>
      <c r="M410" s="68">
        <f>(+B410+C410+D410+G410+H410+I410+J410+K410+L410)</f>
        <v>2453461.2729999996</v>
      </c>
    </row>
    <row r="411" spans="1:13" ht="12.75">
      <c r="A411" s="56">
        <v>45351</v>
      </c>
      <c r="B411" s="66">
        <f>('[37]2024tab8&amp;9A'!$C$66)/1000</f>
        <v>51383.015</v>
      </c>
      <c r="C411" s="66">
        <f>('[37]2024tab8&amp;9A'!$C$69)/1000</f>
        <v>297913.255</v>
      </c>
      <c r="D411" s="66">
        <f>('[37]2024tab8&amp;9A'!$C$72)/1000</f>
        <v>530144.362</v>
      </c>
      <c r="E411" s="66">
        <f>('[37]2024tab8&amp;9A'!$C$88)/1000</f>
        <v>1289504.382</v>
      </c>
      <c r="F411" s="66">
        <f>('[37]2024tab8&amp;9A'!$C$89)/1000</f>
        <v>9797.533</v>
      </c>
      <c r="G411" s="66">
        <f>SUM(E411:F411)</f>
        <v>1299301.915</v>
      </c>
      <c r="H411" s="66">
        <f>('[37]2024tab8&amp;9A'!$C$103)/1000</f>
        <v>1061.497</v>
      </c>
      <c r="I411" s="66">
        <f>('[37]2024tab8&amp;9A'!$C$105)/1000</f>
        <v>0</v>
      </c>
      <c r="J411" s="66">
        <f>('[37]2024tab8&amp;9A'!$C$107)/1000</f>
        <v>100249.904</v>
      </c>
      <c r="K411" s="66">
        <f>('[37]2024tab8&amp;9A'!$C$111)/1000</f>
        <v>2769.166</v>
      </c>
      <c r="L411" s="66">
        <f>('[37]2024tab8&amp;9A'!$C$115)/1000</f>
        <v>192065.28</v>
      </c>
      <c r="M411" s="68">
        <f>(+B411+C411+D411+G411+H411+I411+J411+K411+L411)</f>
        <v>2474888.3940000003</v>
      </c>
    </row>
  </sheetData>
  <sheetProtection/>
  <mergeCells count="8">
    <mergeCell ref="M12:M13"/>
    <mergeCell ref="E12:G12"/>
    <mergeCell ref="H12:J12"/>
    <mergeCell ref="B12:B13"/>
    <mergeCell ref="C12:C13"/>
    <mergeCell ref="D12:D13"/>
    <mergeCell ref="K12:K13"/>
    <mergeCell ref="L12:L13"/>
  </mergeCells>
  <printOptions horizontalCentered="1"/>
  <pageMargins left="0.5" right="0.5" top="0.75" bottom="0.75" header="0.3" footer="0.3"/>
  <pageSetup fitToHeight="1" fitToWidth="1" horizontalDpi="600" verticalDpi="600" orientation="landscape" scal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6384" width="9.140625" style="31" customWidth="1"/>
  </cols>
  <sheetData>
    <row r="2" spans="1:6" ht="12.75">
      <c r="A2" s="69" t="s">
        <v>95</v>
      </c>
      <c r="B2" s="69"/>
      <c r="C2" s="69"/>
      <c r="D2" s="69"/>
      <c r="E2" s="69"/>
      <c r="F2" s="69"/>
    </row>
    <row r="3" ht="12.75">
      <c r="A3" s="31" t="s">
        <v>96</v>
      </c>
    </row>
    <row r="4" ht="12.75">
      <c r="A4" s="31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0"/>
  <sheetViews>
    <sheetView zoomScalePageLayoutView="0" workbookViewId="0" topLeftCell="A1">
      <pane xSplit="1" ySplit="7" topLeftCell="D27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96" sqref="B296:M296"/>
    </sheetView>
  </sheetViews>
  <sheetFormatPr defaultColWidth="9.140625" defaultRowHeight="12.75"/>
  <cols>
    <col min="1" max="1" width="8.00390625" style="12" customWidth="1"/>
    <col min="2" max="2" width="10.28125" style="12" customWidth="1"/>
    <col min="3" max="3" width="11.28125" style="12" customWidth="1"/>
    <col min="4" max="4" width="12.140625" style="12" customWidth="1"/>
    <col min="5" max="5" width="11.421875" style="12" customWidth="1"/>
    <col min="6" max="6" width="11.140625" style="12" customWidth="1"/>
    <col min="7" max="7" width="12.28125" style="12" customWidth="1"/>
    <col min="8" max="8" width="12.421875" style="12" customWidth="1"/>
    <col min="9" max="9" width="10.421875" style="12" hidden="1" customWidth="1"/>
    <col min="10" max="10" width="13.00390625" style="12" customWidth="1"/>
    <col min="11" max="11" width="10.57421875" style="12" customWidth="1"/>
    <col min="12" max="12" width="11.28125" style="12" customWidth="1"/>
    <col min="13" max="13" width="12.7109375" style="12" bestFit="1" customWidth="1"/>
    <col min="14" max="17" width="12.140625" style="12" customWidth="1"/>
    <col min="18" max="18" width="11.7109375" style="12" bestFit="1" customWidth="1"/>
    <col min="19" max="21" width="10.28125" style="12" bestFit="1" customWidth="1"/>
    <col min="22" max="22" width="9.8515625" style="12" bestFit="1" customWidth="1"/>
    <col min="23" max="23" width="10.28125" style="12" bestFit="1" customWidth="1"/>
    <col min="24" max="24" width="9.8515625" style="12" bestFit="1" customWidth="1"/>
    <col min="25" max="25" width="10.28125" style="12" bestFit="1" customWidth="1"/>
    <col min="26" max="26" width="9.8515625" style="12" bestFit="1" customWidth="1"/>
    <col min="27" max="27" width="10.28125" style="12" bestFit="1" customWidth="1"/>
    <col min="28" max="28" width="11.28125" style="12" bestFit="1" customWidth="1"/>
    <col min="29" max="29" width="9.8515625" style="12" bestFit="1" customWidth="1"/>
    <col min="30" max="30" width="10.8515625" style="12" bestFit="1" customWidth="1"/>
    <col min="31" max="31" width="9.140625" style="12" customWidth="1"/>
    <col min="32" max="32" width="11.28125" style="12" customWidth="1"/>
    <col min="33" max="16384" width="9.140625" style="12" customWidth="1"/>
  </cols>
  <sheetData>
    <row r="1" spans="13:17" ht="12.75">
      <c r="M1" s="13" t="s">
        <v>79</v>
      </c>
      <c r="N1" s="13"/>
      <c r="O1" s="13"/>
      <c r="P1" s="13"/>
      <c r="Q1" s="13"/>
    </row>
    <row r="2" spans="1:17" ht="12.75">
      <c r="A2" s="74" t="s">
        <v>72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29"/>
      <c r="O2" s="29"/>
      <c r="P2" s="29"/>
      <c r="Q2" s="29"/>
    </row>
    <row r="3" spans="1:17" ht="12.75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9"/>
      <c r="O3" s="29"/>
      <c r="P3" s="29"/>
      <c r="Q3" s="29"/>
    </row>
    <row r="4" spans="1:17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29"/>
      <c r="O4" s="29"/>
      <c r="P4" s="29"/>
      <c r="Q4" s="29"/>
    </row>
    <row r="5" spans="12:17" ht="12.75">
      <c r="L5" s="14"/>
      <c r="M5" s="20" t="s">
        <v>39</v>
      </c>
      <c r="N5" s="20"/>
      <c r="O5" s="20"/>
      <c r="P5" s="20"/>
      <c r="Q5" s="20"/>
    </row>
    <row r="6" spans="5:10" ht="12.75">
      <c r="E6" s="73" t="s">
        <v>38</v>
      </c>
      <c r="F6" s="73"/>
      <c r="G6" s="73"/>
      <c r="H6" s="73" t="s">
        <v>37</v>
      </c>
      <c r="I6" s="73"/>
      <c r="J6" s="73"/>
    </row>
    <row r="7" spans="1:17" ht="38.25">
      <c r="A7" s="21" t="s">
        <v>68</v>
      </c>
      <c r="B7" s="13" t="s">
        <v>23</v>
      </c>
      <c r="C7" s="22" t="s">
        <v>59</v>
      </c>
      <c r="D7" s="22" t="s">
        <v>69</v>
      </c>
      <c r="E7" s="22" t="s">
        <v>60</v>
      </c>
      <c r="F7" s="22" t="s">
        <v>70</v>
      </c>
      <c r="G7" s="13" t="s">
        <v>16</v>
      </c>
      <c r="H7" s="22" t="s">
        <v>62</v>
      </c>
      <c r="I7" s="13" t="s">
        <v>40</v>
      </c>
      <c r="J7" s="22" t="s">
        <v>63</v>
      </c>
      <c r="K7" s="22" t="s">
        <v>71</v>
      </c>
      <c r="L7" s="22" t="s">
        <v>65</v>
      </c>
      <c r="M7" s="22" t="s">
        <v>16</v>
      </c>
      <c r="N7" s="22"/>
      <c r="O7" s="22"/>
      <c r="P7" s="22"/>
      <c r="Q7" s="22"/>
    </row>
    <row r="8" ht="12.75">
      <c r="A8" s="12" t="s">
        <v>5</v>
      </c>
    </row>
    <row r="9" ht="12.75">
      <c r="A9" s="15">
        <v>1998</v>
      </c>
    </row>
    <row r="10" spans="1:17" ht="12.75">
      <c r="A10" s="12" t="s">
        <v>6</v>
      </c>
      <c r="B10" s="17">
        <v>907803</v>
      </c>
      <c r="C10" s="17">
        <v>27153340</v>
      </c>
      <c r="D10" s="17">
        <v>18767804</v>
      </c>
      <c r="E10" s="17">
        <v>50066422</v>
      </c>
      <c r="F10" s="17">
        <v>8949738</v>
      </c>
      <c r="G10" s="17">
        <v>59016160</v>
      </c>
      <c r="H10" s="17">
        <v>2996874</v>
      </c>
      <c r="J10" s="17">
        <v>11181065</v>
      </c>
      <c r="K10" s="17">
        <v>3244077</v>
      </c>
      <c r="L10" s="17">
        <v>28905851</v>
      </c>
      <c r="M10" s="17">
        <v>152172974</v>
      </c>
      <c r="N10" s="17"/>
      <c r="O10" s="17"/>
      <c r="P10" s="17"/>
      <c r="Q10" s="17"/>
    </row>
    <row r="11" spans="1:17" ht="12.75">
      <c r="A11" s="12" t="s">
        <v>7</v>
      </c>
      <c r="B11" s="17">
        <v>790958</v>
      </c>
      <c r="C11" s="17">
        <v>28908820</v>
      </c>
      <c r="D11" s="17">
        <v>19037241</v>
      </c>
      <c r="E11" s="17">
        <v>49839643</v>
      </c>
      <c r="F11" s="17">
        <v>8402274</v>
      </c>
      <c r="G11" s="17">
        <v>58241917</v>
      </c>
      <c r="H11" s="17">
        <v>2989245</v>
      </c>
      <c r="J11" s="17">
        <v>10138109</v>
      </c>
      <c r="K11" s="17">
        <v>2994368</v>
      </c>
      <c r="L11" s="17">
        <v>27609650</v>
      </c>
      <c r="M11" s="17">
        <v>150710308</v>
      </c>
      <c r="N11" s="17"/>
      <c r="O11" s="17"/>
      <c r="P11" s="17"/>
      <c r="Q11" s="17"/>
    </row>
    <row r="12" spans="1:17" ht="12.75">
      <c r="A12" s="12" t="s">
        <v>8</v>
      </c>
      <c r="B12" s="17">
        <v>1267059</v>
      </c>
      <c r="C12" s="17">
        <v>27919361</v>
      </c>
      <c r="D12" s="17">
        <v>18688500</v>
      </c>
      <c r="E12" s="17">
        <v>44600161</v>
      </c>
      <c r="F12" s="17">
        <v>6178738</v>
      </c>
      <c r="G12" s="17">
        <v>50778899</v>
      </c>
      <c r="H12" s="17">
        <v>3206169</v>
      </c>
      <c r="J12" s="17">
        <v>11413939</v>
      </c>
      <c r="K12" s="17">
        <v>3144862</v>
      </c>
      <c r="L12" s="17">
        <v>36059515</v>
      </c>
      <c r="M12" s="17">
        <v>152478304</v>
      </c>
      <c r="N12" s="17"/>
      <c r="O12" s="17"/>
      <c r="P12" s="17"/>
      <c r="Q12" s="17"/>
    </row>
    <row r="13" spans="1:17" ht="12.75">
      <c r="A13" s="12" t="s">
        <v>9</v>
      </c>
      <c r="B13" s="17">
        <v>1311392</v>
      </c>
      <c r="C13" s="17">
        <v>27778849</v>
      </c>
      <c r="D13" s="17">
        <v>19319566</v>
      </c>
      <c r="E13" s="17">
        <v>40714265</v>
      </c>
      <c r="F13" s="17">
        <v>6642434</v>
      </c>
      <c r="G13" s="17">
        <v>47356699</v>
      </c>
      <c r="H13" s="17">
        <v>2641237</v>
      </c>
      <c r="J13" s="17">
        <v>12817278</v>
      </c>
      <c r="K13" s="17">
        <v>1298234</v>
      </c>
      <c r="L13" s="17">
        <v>39089528</v>
      </c>
      <c r="M13" s="17">
        <v>151612783</v>
      </c>
      <c r="N13" s="17"/>
      <c r="O13" s="17"/>
      <c r="P13" s="17"/>
      <c r="Q13" s="17"/>
    </row>
    <row r="14" spans="1:17" ht="12.75">
      <c r="A14" s="12" t="s">
        <v>10</v>
      </c>
      <c r="B14" s="17">
        <v>879999</v>
      </c>
      <c r="C14" s="17">
        <v>28615871</v>
      </c>
      <c r="D14" s="17">
        <v>18701576</v>
      </c>
      <c r="E14" s="17">
        <v>40079372</v>
      </c>
      <c r="F14" s="17">
        <v>6687696</v>
      </c>
      <c r="G14" s="17">
        <v>46767068</v>
      </c>
      <c r="H14" s="17">
        <v>2711313</v>
      </c>
      <c r="J14" s="17">
        <v>13475887</v>
      </c>
      <c r="K14" s="17">
        <v>2226381</v>
      </c>
      <c r="L14" s="17">
        <v>40596105</v>
      </c>
      <c r="M14" s="17">
        <v>153974200</v>
      </c>
      <c r="N14" s="17"/>
      <c r="O14" s="17"/>
      <c r="P14" s="17"/>
      <c r="Q14" s="17"/>
    </row>
    <row r="15" spans="1:17" ht="12.75">
      <c r="A15" s="12" t="s">
        <v>73</v>
      </c>
      <c r="B15" s="17">
        <v>1200848</v>
      </c>
      <c r="C15" s="17">
        <v>29025882</v>
      </c>
      <c r="D15" s="17">
        <v>20060825</v>
      </c>
      <c r="E15" s="17">
        <v>39365651</v>
      </c>
      <c r="F15" s="17">
        <v>5083138</v>
      </c>
      <c r="G15" s="17">
        <v>44448789</v>
      </c>
      <c r="H15" s="17">
        <v>2628455</v>
      </c>
      <c r="J15" s="17">
        <v>13254873</v>
      </c>
      <c r="K15" s="17">
        <v>1066970</v>
      </c>
      <c r="L15" s="17">
        <v>45932199</v>
      </c>
      <c r="M15" s="17">
        <v>157618841</v>
      </c>
      <c r="N15" s="17"/>
      <c r="O15" s="17"/>
      <c r="P15" s="17"/>
      <c r="Q15" s="17"/>
    </row>
    <row r="16" spans="1:17" ht="12.75">
      <c r="A16" s="12" t="s">
        <v>43</v>
      </c>
      <c r="B16" s="17">
        <v>1009440</v>
      </c>
      <c r="C16" s="17">
        <v>29643399</v>
      </c>
      <c r="D16" s="17">
        <v>19144137</v>
      </c>
      <c r="E16" s="17">
        <v>40056443</v>
      </c>
      <c r="F16" s="17">
        <v>4404023</v>
      </c>
      <c r="G16" s="17">
        <v>44460466</v>
      </c>
      <c r="H16" s="17">
        <v>2202944</v>
      </c>
      <c r="J16" s="17">
        <v>14455153</v>
      </c>
      <c r="K16" s="17">
        <v>2103725</v>
      </c>
      <c r="L16" s="17">
        <v>46064463</v>
      </c>
      <c r="M16" s="17">
        <v>159083727</v>
      </c>
      <c r="N16" s="17"/>
      <c r="O16" s="17"/>
      <c r="P16" s="17"/>
      <c r="Q16" s="17"/>
    </row>
    <row r="17" spans="1:17" ht="12.75">
      <c r="A17" s="12" t="s">
        <v>15</v>
      </c>
      <c r="B17" s="17">
        <v>1247809</v>
      </c>
      <c r="C17" s="17">
        <v>30184626</v>
      </c>
      <c r="D17" s="17">
        <v>19165665</v>
      </c>
      <c r="E17" s="17">
        <v>39131836</v>
      </c>
      <c r="F17" s="17">
        <v>5324838</v>
      </c>
      <c r="G17" s="17">
        <v>44456674</v>
      </c>
      <c r="H17" s="17">
        <v>2198980</v>
      </c>
      <c r="J17" s="17">
        <v>14253489</v>
      </c>
      <c r="K17" s="17">
        <v>1924153</v>
      </c>
      <c r="L17" s="17">
        <v>46528958</v>
      </c>
      <c r="M17" s="17">
        <v>159960354</v>
      </c>
      <c r="N17" s="17"/>
      <c r="O17" s="17"/>
      <c r="P17" s="17"/>
      <c r="Q17" s="17"/>
    </row>
    <row r="18" spans="1:17" ht="12.75">
      <c r="A18" s="12" t="s">
        <v>74</v>
      </c>
      <c r="B18" s="17">
        <v>1204776</v>
      </c>
      <c r="C18" s="17">
        <v>31496349</v>
      </c>
      <c r="D18" s="17">
        <v>19394634</v>
      </c>
      <c r="E18" s="17">
        <v>40022100</v>
      </c>
      <c r="F18" s="17">
        <v>5256408</v>
      </c>
      <c r="G18" s="17">
        <v>45278508</v>
      </c>
      <c r="H18" s="17">
        <v>2503877</v>
      </c>
      <c r="J18" s="17">
        <v>13628151</v>
      </c>
      <c r="K18" s="17">
        <v>2948678</v>
      </c>
      <c r="L18" s="17">
        <v>45933549</v>
      </c>
      <c r="M18" s="17">
        <v>162388522</v>
      </c>
      <c r="N18" s="17"/>
      <c r="O18" s="17"/>
      <c r="P18" s="17"/>
      <c r="Q18" s="17"/>
    </row>
    <row r="19" spans="1:17" ht="12.75">
      <c r="A19" s="12" t="s">
        <v>12</v>
      </c>
      <c r="B19" s="17">
        <v>998395</v>
      </c>
      <c r="C19" s="17">
        <v>33457037</v>
      </c>
      <c r="D19" s="17">
        <v>18006390</v>
      </c>
      <c r="E19" s="17">
        <v>38782654</v>
      </c>
      <c r="F19" s="17">
        <v>5466761</v>
      </c>
      <c r="G19" s="17">
        <v>44249415</v>
      </c>
      <c r="H19" s="17">
        <v>2575215</v>
      </c>
      <c r="J19" s="17">
        <v>15233362</v>
      </c>
      <c r="K19" s="17">
        <v>1767882</v>
      </c>
      <c r="L19" s="17">
        <v>54421061</v>
      </c>
      <c r="M19" s="17">
        <v>170708757</v>
      </c>
      <c r="N19" s="17"/>
      <c r="O19" s="17"/>
      <c r="P19" s="17"/>
      <c r="Q19" s="17"/>
    </row>
    <row r="20" spans="1:17" ht="12.75">
      <c r="A20" s="12" t="s">
        <v>13</v>
      </c>
      <c r="B20" s="17">
        <v>1254765</v>
      </c>
      <c r="C20" s="17">
        <v>29297802</v>
      </c>
      <c r="D20" s="17">
        <v>18374895</v>
      </c>
      <c r="E20" s="17">
        <v>39312301</v>
      </c>
      <c r="F20" s="17">
        <v>4380193</v>
      </c>
      <c r="G20" s="17">
        <v>43692494</v>
      </c>
      <c r="H20" s="17">
        <v>2801796</v>
      </c>
      <c r="J20" s="17">
        <v>14784183</v>
      </c>
      <c r="K20" s="17">
        <v>2364413</v>
      </c>
      <c r="L20" s="17">
        <v>55109330</v>
      </c>
      <c r="M20" s="17">
        <v>167679678</v>
      </c>
      <c r="N20" s="17"/>
      <c r="O20" s="17"/>
      <c r="P20" s="17"/>
      <c r="Q20" s="17"/>
    </row>
    <row r="21" spans="1:17" ht="12.75">
      <c r="A21" s="12" t="s">
        <v>14</v>
      </c>
      <c r="B21" s="17">
        <v>1740833</v>
      </c>
      <c r="C21" s="17">
        <v>29050965</v>
      </c>
      <c r="D21" s="17">
        <v>19211427</v>
      </c>
      <c r="E21" s="17">
        <v>38367495</v>
      </c>
      <c r="F21" s="17">
        <v>4716352</v>
      </c>
      <c r="G21" s="17">
        <v>43083847</v>
      </c>
      <c r="H21" s="17">
        <v>2172257</v>
      </c>
      <c r="J21" s="17">
        <v>16451803</v>
      </c>
      <c r="K21" s="17">
        <v>2019327</v>
      </c>
      <c r="L21" s="17">
        <v>59882938</v>
      </c>
      <c r="M21" s="17">
        <v>173613397</v>
      </c>
      <c r="N21" s="17"/>
      <c r="O21" s="17"/>
      <c r="P21" s="17"/>
      <c r="Q21" s="17"/>
    </row>
    <row r="22" ht="12.75">
      <c r="A22" s="16"/>
    </row>
    <row r="23" ht="12.75">
      <c r="A23" s="15">
        <v>1999</v>
      </c>
    </row>
    <row r="24" spans="1:17" ht="12.75">
      <c r="A24" s="12" t="s">
        <v>6</v>
      </c>
      <c r="B24" s="17">
        <v>1131486</v>
      </c>
      <c r="C24" s="17">
        <v>29006854</v>
      </c>
      <c r="D24" s="17">
        <v>18931929</v>
      </c>
      <c r="E24" s="17">
        <v>38439840</v>
      </c>
      <c r="F24" s="17">
        <v>5334568</v>
      </c>
      <c r="G24" s="17">
        <v>43774408</v>
      </c>
      <c r="H24" s="17">
        <v>1999937</v>
      </c>
      <c r="I24" s="17">
        <v>16382061</v>
      </c>
      <c r="J24" s="17">
        <v>40302186</v>
      </c>
      <c r="K24" s="17">
        <v>1981643</v>
      </c>
      <c r="L24" s="17">
        <v>21785814</v>
      </c>
      <c r="M24" s="17">
        <v>175296318</v>
      </c>
      <c r="N24" s="17"/>
      <c r="O24" s="17"/>
      <c r="P24" s="17"/>
      <c r="Q24" s="17"/>
    </row>
    <row r="25" spans="1:17" ht="12.75">
      <c r="A25" s="12" t="s">
        <v>7</v>
      </c>
      <c r="B25" s="17">
        <v>1070399</v>
      </c>
      <c r="C25" s="17">
        <v>28698370</v>
      </c>
      <c r="D25" s="17">
        <v>20018790</v>
      </c>
      <c r="E25" s="17">
        <v>38718777</v>
      </c>
      <c r="F25" s="17">
        <v>5213285</v>
      </c>
      <c r="G25" s="17">
        <v>43932062</v>
      </c>
      <c r="H25" s="17">
        <v>2068837</v>
      </c>
      <c r="I25" s="17">
        <v>17739191</v>
      </c>
      <c r="J25" s="17">
        <v>42472734</v>
      </c>
      <c r="K25" s="17">
        <v>2521762</v>
      </c>
      <c r="L25" s="17">
        <v>22016804</v>
      </c>
      <c r="M25" s="17">
        <v>180538949</v>
      </c>
      <c r="N25" s="17"/>
      <c r="O25" s="17"/>
      <c r="P25" s="17"/>
      <c r="Q25" s="17"/>
    </row>
    <row r="26" spans="1:17" ht="12.75">
      <c r="A26" s="12" t="s">
        <v>8</v>
      </c>
      <c r="B26" s="17">
        <v>1481618</v>
      </c>
      <c r="C26" s="17">
        <v>30058855</v>
      </c>
      <c r="D26" s="17">
        <v>21375749</v>
      </c>
      <c r="E26" s="17">
        <v>39122501</v>
      </c>
      <c r="F26" s="17">
        <v>5502167</v>
      </c>
      <c r="G26" s="17">
        <v>44624668</v>
      </c>
      <c r="H26" s="17">
        <v>2507254</v>
      </c>
      <c r="I26" s="17">
        <v>15381113</v>
      </c>
      <c r="J26" s="17">
        <v>43200524</v>
      </c>
      <c r="K26" s="17">
        <v>4701881</v>
      </c>
      <c r="L26" s="17">
        <v>22695490</v>
      </c>
      <c r="M26" s="17">
        <v>186027152</v>
      </c>
      <c r="N26" s="17"/>
      <c r="O26" s="17"/>
      <c r="P26" s="17"/>
      <c r="Q26" s="17"/>
    </row>
    <row r="27" spans="1:17" ht="12.75">
      <c r="A27" s="12" t="s">
        <v>9</v>
      </c>
      <c r="B27" s="17">
        <v>1247865</v>
      </c>
      <c r="C27" s="17">
        <v>30986836</v>
      </c>
      <c r="D27" s="17">
        <v>22695837</v>
      </c>
      <c r="E27" s="17">
        <v>32291905</v>
      </c>
      <c r="F27" s="17">
        <v>5655028</v>
      </c>
      <c r="G27" s="17">
        <v>37946933</v>
      </c>
      <c r="H27" s="17">
        <v>1924307</v>
      </c>
      <c r="I27" s="17">
        <v>15714900</v>
      </c>
      <c r="J27" s="17">
        <v>48116647</v>
      </c>
      <c r="K27" s="17">
        <v>3452027</v>
      </c>
      <c r="L27" s="17">
        <v>22752917</v>
      </c>
      <c r="M27" s="17">
        <v>184838269</v>
      </c>
      <c r="N27" s="17"/>
      <c r="O27" s="17"/>
      <c r="P27" s="17"/>
      <c r="Q27" s="17"/>
    </row>
    <row r="28" spans="1:32" ht="12.75">
      <c r="A28" s="12" t="s">
        <v>10</v>
      </c>
      <c r="B28" s="17">
        <v>1556470</v>
      </c>
      <c r="C28" s="17">
        <v>28846198</v>
      </c>
      <c r="D28" s="17">
        <v>21007695</v>
      </c>
      <c r="E28" s="17">
        <v>33518075</v>
      </c>
      <c r="F28" s="17">
        <v>5776558</v>
      </c>
      <c r="G28" s="17">
        <v>39294633</v>
      </c>
      <c r="H28" s="17">
        <v>1997539</v>
      </c>
      <c r="I28" s="17">
        <v>15694397</v>
      </c>
      <c r="J28" s="17">
        <v>51147813</v>
      </c>
      <c r="K28" s="17">
        <v>4376247</v>
      </c>
      <c r="L28" s="17">
        <v>24507803</v>
      </c>
      <c r="M28" s="17">
        <v>188428795</v>
      </c>
      <c r="N28" s="17"/>
      <c r="O28" s="17"/>
      <c r="P28" s="17"/>
      <c r="Q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2.75">
      <c r="A29" s="12" t="s">
        <v>73</v>
      </c>
      <c r="B29" s="17">
        <v>1264161</v>
      </c>
      <c r="C29" s="17">
        <v>29211614</v>
      </c>
      <c r="D29" s="17">
        <v>23886735</v>
      </c>
      <c r="E29" s="17">
        <v>32648389</v>
      </c>
      <c r="F29" s="17">
        <v>5555462</v>
      </c>
      <c r="G29" s="17">
        <v>38203851</v>
      </c>
      <c r="H29" s="17">
        <v>1629845</v>
      </c>
      <c r="I29" s="17">
        <v>15545730</v>
      </c>
      <c r="J29" s="17">
        <v>48591693</v>
      </c>
      <c r="K29" s="17">
        <v>2005677</v>
      </c>
      <c r="L29" s="17">
        <v>22171974</v>
      </c>
      <c r="M29" s="17">
        <v>182511280</v>
      </c>
      <c r="N29" s="17"/>
      <c r="O29" s="17"/>
      <c r="P29" s="17"/>
      <c r="Q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28" ht="12.75">
      <c r="A30" s="12" t="s">
        <v>43</v>
      </c>
      <c r="B30" s="17">
        <v>1053131</v>
      </c>
      <c r="C30" s="17">
        <v>30992501</v>
      </c>
      <c r="D30" s="17">
        <v>25922472</v>
      </c>
      <c r="E30" s="17">
        <v>31970223</v>
      </c>
      <c r="F30" s="17">
        <v>5514171</v>
      </c>
      <c r="G30" s="17">
        <v>37484394</v>
      </c>
      <c r="H30" s="17">
        <v>1601029</v>
      </c>
      <c r="I30" s="17">
        <v>15177969</v>
      </c>
      <c r="J30" s="17">
        <v>49633311</v>
      </c>
      <c r="K30" s="17">
        <v>4229607</v>
      </c>
      <c r="L30" s="17">
        <v>23727455</v>
      </c>
      <c r="M30" s="17">
        <v>189821869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17" ht="12.75">
      <c r="A31" s="12" t="s">
        <v>15</v>
      </c>
      <c r="B31" s="17">
        <v>1438421</v>
      </c>
      <c r="C31" s="17">
        <v>29854240</v>
      </c>
      <c r="D31" s="17">
        <v>26050800</v>
      </c>
      <c r="E31" s="17">
        <v>31607380</v>
      </c>
      <c r="F31" s="17">
        <v>5117540</v>
      </c>
      <c r="G31" s="17">
        <v>36724920</v>
      </c>
      <c r="H31" s="17">
        <v>1548163</v>
      </c>
      <c r="I31" s="17">
        <v>17685195</v>
      </c>
      <c r="J31" s="17">
        <v>51653500</v>
      </c>
      <c r="K31" s="17">
        <v>2788279</v>
      </c>
      <c r="L31" s="17">
        <v>23802528</v>
      </c>
      <c r="M31" s="17">
        <v>191546046</v>
      </c>
      <c r="N31" s="17"/>
      <c r="O31" s="17"/>
      <c r="P31" s="17"/>
      <c r="Q31" s="17"/>
    </row>
    <row r="32" spans="1:17" ht="12.75">
      <c r="A32" s="12" t="s">
        <v>74</v>
      </c>
      <c r="B32" s="17">
        <v>1570586</v>
      </c>
      <c r="C32" s="17">
        <v>32141501</v>
      </c>
      <c r="D32" s="17">
        <v>23494819</v>
      </c>
      <c r="E32" s="17">
        <v>31598993</v>
      </c>
      <c r="F32" s="17">
        <v>4722203</v>
      </c>
      <c r="G32" s="17">
        <v>36321196</v>
      </c>
      <c r="H32" s="17">
        <v>1856558</v>
      </c>
      <c r="I32" s="17">
        <v>16947923</v>
      </c>
      <c r="J32" s="17">
        <v>54155502</v>
      </c>
      <c r="K32" s="17">
        <v>4353211</v>
      </c>
      <c r="L32" s="17">
        <v>22087959</v>
      </c>
      <c r="M32" s="17">
        <v>192929255</v>
      </c>
      <c r="N32" s="17"/>
      <c r="O32" s="17"/>
      <c r="P32" s="17"/>
      <c r="Q32" s="17"/>
    </row>
    <row r="33" spans="1:17" ht="12.75">
      <c r="A33" s="12" t="s">
        <v>12</v>
      </c>
      <c r="B33" s="17">
        <v>1352840</v>
      </c>
      <c r="C33" s="17">
        <v>27123348</v>
      </c>
      <c r="D33" s="17">
        <v>24683360</v>
      </c>
      <c r="E33" s="17">
        <v>32171365</v>
      </c>
      <c r="F33" s="17">
        <v>5066183</v>
      </c>
      <c r="G33" s="17">
        <v>37237548</v>
      </c>
      <c r="H33" s="17">
        <v>1808007</v>
      </c>
      <c r="I33" s="17">
        <v>17535946</v>
      </c>
      <c r="J33" s="17">
        <v>54523322</v>
      </c>
      <c r="K33" s="17">
        <v>5766128</v>
      </c>
      <c r="L33" s="17">
        <v>27388263</v>
      </c>
      <c r="M33" s="17">
        <v>197418762</v>
      </c>
      <c r="N33" s="17"/>
      <c r="O33" s="17"/>
      <c r="P33" s="17"/>
      <c r="Q33" s="17"/>
    </row>
    <row r="34" spans="1:17" ht="12.75">
      <c r="A34" s="12" t="s">
        <v>13</v>
      </c>
      <c r="B34" s="17">
        <v>1194671</v>
      </c>
      <c r="C34" s="17">
        <v>28444724</v>
      </c>
      <c r="D34" s="17">
        <v>23604878</v>
      </c>
      <c r="E34" s="17">
        <v>32474370</v>
      </c>
      <c r="F34" s="17">
        <v>5660347</v>
      </c>
      <c r="G34" s="17">
        <v>38134717</v>
      </c>
      <c r="H34" s="17">
        <v>1735467</v>
      </c>
      <c r="I34" s="17">
        <v>16891750</v>
      </c>
      <c r="J34" s="17">
        <v>53659718</v>
      </c>
      <c r="K34" s="17">
        <v>5276121</v>
      </c>
      <c r="L34" s="17">
        <v>28465065</v>
      </c>
      <c r="M34" s="17">
        <v>197407111</v>
      </c>
      <c r="N34" s="17"/>
      <c r="O34" s="17"/>
      <c r="P34" s="17"/>
      <c r="Q34" s="17"/>
    </row>
    <row r="35" spans="1:17" ht="12.75">
      <c r="A35" s="12" t="s">
        <v>14</v>
      </c>
      <c r="B35" s="17">
        <v>3048933</v>
      </c>
      <c r="C35" s="17">
        <v>23922762</v>
      </c>
      <c r="D35" s="17">
        <v>25149889</v>
      </c>
      <c r="E35" s="17">
        <v>31825026</v>
      </c>
      <c r="F35" s="17">
        <v>4894041</v>
      </c>
      <c r="G35" s="17">
        <v>36719067</v>
      </c>
      <c r="H35" s="17">
        <v>1676573</v>
      </c>
      <c r="I35" s="17">
        <v>19083888</v>
      </c>
      <c r="J35" s="17">
        <v>54883995</v>
      </c>
      <c r="K35" s="17">
        <v>2903174</v>
      </c>
      <c r="L35" s="17">
        <v>25454765</v>
      </c>
      <c r="M35" s="17">
        <v>192843046</v>
      </c>
      <c r="N35" s="17"/>
      <c r="O35" s="17"/>
      <c r="P35" s="17"/>
      <c r="Q35" s="17"/>
    </row>
    <row r="36" spans="1:17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2" ht="12.75">
      <c r="A37" s="15">
        <v>2000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7" ht="12.75">
      <c r="A38" s="12" t="s">
        <v>6</v>
      </c>
      <c r="B38" s="17">
        <v>1857739</v>
      </c>
      <c r="C38" s="17">
        <v>24520184</v>
      </c>
      <c r="D38" s="17">
        <v>26274310</v>
      </c>
      <c r="E38" s="17">
        <v>31500954</v>
      </c>
      <c r="F38" s="17">
        <v>5361635</v>
      </c>
      <c r="G38" s="17">
        <v>36862589</v>
      </c>
      <c r="H38" s="17">
        <v>2151661</v>
      </c>
      <c r="I38" s="17">
        <v>18332231</v>
      </c>
      <c r="J38" s="17">
        <v>58847087</v>
      </c>
      <c r="K38" s="17">
        <v>5754229</v>
      </c>
      <c r="L38" s="17">
        <v>23974153</v>
      </c>
      <c r="M38" s="17">
        <v>198574183</v>
      </c>
      <c r="N38" s="17"/>
      <c r="O38" s="17"/>
      <c r="P38" s="17"/>
      <c r="Q38" s="17"/>
    </row>
    <row r="39" spans="1:17" ht="12.75">
      <c r="A39" s="12" t="s">
        <v>7</v>
      </c>
      <c r="B39" s="17">
        <v>1511537</v>
      </c>
      <c r="C39" s="17">
        <v>31401405</v>
      </c>
      <c r="D39" s="17">
        <v>28554702</v>
      </c>
      <c r="E39" s="17">
        <v>31779324</v>
      </c>
      <c r="F39" s="17">
        <v>5073470</v>
      </c>
      <c r="G39" s="17">
        <v>36852794</v>
      </c>
      <c r="H39" s="17">
        <v>2030654</v>
      </c>
      <c r="I39" s="17">
        <v>18186248</v>
      </c>
      <c r="J39" s="17">
        <v>58517087</v>
      </c>
      <c r="K39" s="17">
        <v>2262946</v>
      </c>
      <c r="L39" s="17">
        <v>25279293</v>
      </c>
      <c r="M39" s="17">
        <v>204596666</v>
      </c>
      <c r="N39" s="17"/>
      <c r="O39" s="17"/>
      <c r="P39" s="17"/>
      <c r="Q39" s="17"/>
    </row>
    <row r="40" spans="1:17" ht="12.75">
      <c r="A40" s="12" t="s">
        <v>8</v>
      </c>
      <c r="B40" s="17">
        <v>1442702</v>
      </c>
      <c r="C40" s="17">
        <v>31257932</v>
      </c>
      <c r="D40" s="17">
        <v>28656060</v>
      </c>
      <c r="E40" s="17">
        <v>32985452</v>
      </c>
      <c r="F40" s="17">
        <v>5275320</v>
      </c>
      <c r="G40" s="17">
        <v>38260772</v>
      </c>
      <c r="H40" s="17">
        <v>2115191</v>
      </c>
      <c r="I40" s="17">
        <v>16197759</v>
      </c>
      <c r="J40" s="17">
        <v>59141308</v>
      </c>
      <c r="K40" s="17">
        <v>6488356</v>
      </c>
      <c r="L40" s="17">
        <v>24658854</v>
      </c>
      <c r="M40" s="17">
        <v>208218934</v>
      </c>
      <c r="N40" s="17"/>
      <c r="O40" s="17"/>
      <c r="P40" s="17"/>
      <c r="Q40" s="17"/>
    </row>
    <row r="41" spans="1:17" ht="12.75">
      <c r="A41" s="12" t="s">
        <v>9</v>
      </c>
      <c r="B41" s="17">
        <v>1337940</v>
      </c>
      <c r="C41" s="17">
        <v>34553225</v>
      </c>
      <c r="D41" s="17">
        <v>27033504</v>
      </c>
      <c r="E41" s="17">
        <v>33182621</v>
      </c>
      <c r="F41" s="17">
        <v>5287869</v>
      </c>
      <c r="G41" s="17">
        <v>38470490</v>
      </c>
      <c r="H41" s="17">
        <v>1727871</v>
      </c>
      <c r="I41" s="17">
        <v>14198372</v>
      </c>
      <c r="J41" s="17">
        <v>61285913</v>
      </c>
      <c r="K41" s="17">
        <v>4983264</v>
      </c>
      <c r="L41" s="17">
        <v>22726330</v>
      </c>
      <c r="M41" s="17">
        <v>206316909</v>
      </c>
      <c r="N41" s="17"/>
      <c r="O41" s="17"/>
      <c r="P41" s="17"/>
      <c r="Q41" s="17"/>
    </row>
    <row r="42" spans="1:17" ht="12.75">
      <c r="A42" s="12" t="s">
        <v>10</v>
      </c>
      <c r="B42" s="17">
        <v>1769285</v>
      </c>
      <c r="C42" s="17">
        <v>36467061</v>
      </c>
      <c r="D42" s="17">
        <v>27828249</v>
      </c>
      <c r="E42" s="17">
        <v>33531000</v>
      </c>
      <c r="F42" s="17">
        <v>5187790</v>
      </c>
      <c r="G42" s="17">
        <v>38718790</v>
      </c>
      <c r="H42" s="17">
        <v>1683235</v>
      </c>
      <c r="I42" s="17">
        <v>12885144</v>
      </c>
      <c r="J42" s="17">
        <v>62125773</v>
      </c>
      <c r="K42" s="17">
        <v>2832932</v>
      </c>
      <c r="L42" s="17">
        <v>22237193</v>
      </c>
      <c r="M42" s="17">
        <v>206547662</v>
      </c>
      <c r="N42" s="17"/>
      <c r="O42" s="17"/>
      <c r="P42" s="17"/>
      <c r="Q42" s="17"/>
    </row>
    <row r="43" spans="1:17" ht="12.75">
      <c r="A43" s="12" t="s">
        <v>73</v>
      </c>
      <c r="B43" s="17">
        <v>1288662</v>
      </c>
      <c r="C43" s="17">
        <v>36098830</v>
      </c>
      <c r="D43" s="17">
        <v>26227791</v>
      </c>
      <c r="E43" s="17">
        <v>33356116</v>
      </c>
      <c r="F43" s="17">
        <v>5398823</v>
      </c>
      <c r="G43" s="17">
        <v>38754939</v>
      </c>
      <c r="H43" s="17">
        <v>1609175</v>
      </c>
      <c r="I43" s="17">
        <v>13527326</v>
      </c>
      <c r="J43" s="17">
        <v>65571834</v>
      </c>
      <c r="K43" s="17">
        <v>3142657</v>
      </c>
      <c r="L43" s="17">
        <v>19983127</v>
      </c>
      <c r="M43" s="17">
        <v>206204341</v>
      </c>
      <c r="N43" s="17"/>
      <c r="O43" s="17"/>
      <c r="P43" s="17"/>
      <c r="Q43" s="17"/>
    </row>
    <row r="44" spans="1:17" ht="12.75">
      <c r="A44" s="12" t="s">
        <v>43</v>
      </c>
      <c r="B44" s="17">
        <v>1513805</v>
      </c>
      <c r="C44" s="17">
        <v>34986698</v>
      </c>
      <c r="D44" s="17">
        <v>25645934</v>
      </c>
      <c r="E44" s="17">
        <v>33211573</v>
      </c>
      <c r="F44" s="17">
        <v>5792688</v>
      </c>
      <c r="G44" s="17">
        <v>39004261</v>
      </c>
      <c r="H44" s="17">
        <v>1514134</v>
      </c>
      <c r="I44" s="17">
        <v>12509189</v>
      </c>
      <c r="J44" s="17">
        <v>70187418</v>
      </c>
      <c r="K44" s="17">
        <v>3221917</v>
      </c>
      <c r="L44" s="17">
        <v>17857586</v>
      </c>
      <c r="M44" s="17">
        <v>206440942</v>
      </c>
      <c r="N44" s="17"/>
      <c r="O44" s="17"/>
      <c r="P44" s="17"/>
      <c r="Q44" s="17"/>
    </row>
    <row r="45" spans="1:17" ht="12.75">
      <c r="A45" s="12" t="s">
        <v>15</v>
      </c>
      <c r="B45" s="17">
        <v>2098607</v>
      </c>
      <c r="C45" s="17">
        <v>34091263</v>
      </c>
      <c r="D45" s="17">
        <v>29291610</v>
      </c>
      <c r="E45" s="17">
        <v>33000545</v>
      </c>
      <c r="F45" s="17">
        <v>5622120</v>
      </c>
      <c r="G45" s="17">
        <v>38622665</v>
      </c>
      <c r="H45" s="17">
        <v>1894949</v>
      </c>
      <c r="I45" s="17">
        <v>12338893</v>
      </c>
      <c r="J45" s="17">
        <v>70449433</v>
      </c>
      <c r="K45" s="17">
        <v>2462981</v>
      </c>
      <c r="L45" s="17">
        <v>19538066</v>
      </c>
      <c r="M45" s="17">
        <v>210788467</v>
      </c>
      <c r="N45" s="17"/>
      <c r="O45" s="17"/>
      <c r="P45" s="17"/>
      <c r="Q45" s="17"/>
    </row>
    <row r="46" spans="1:17" ht="12.75">
      <c r="A46" s="12" t="s">
        <v>74</v>
      </c>
      <c r="B46" s="17">
        <v>1471267</v>
      </c>
      <c r="C46" s="17">
        <v>38002571</v>
      </c>
      <c r="D46" s="17">
        <v>26877021</v>
      </c>
      <c r="E46" s="17">
        <v>33481413</v>
      </c>
      <c r="F46" s="17">
        <v>5909366</v>
      </c>
      <c r="G46" s="17">
        <v>39390779</v>
      </c>
      <c r="H46" s="17">
        <v>1575367</v>
      </c>
      <c r="I46" s="17">
        <v>12337557</v>
      </c>
      <c r="J46" s="17">
        <v>72222169</v>
      </c>
      <c r="K46" s="17">
        <v>3503829</v>
      </c>
      <c r="L46" s="17">
        <v>19816395</v>
      </c>
      <c r="M46" s="17">
        <v>215196955</v>
      </c>
      <c r="N46" s="17"/>
      <c r="O46" s="17"/>
      <c r="P46" s="17"/>
      <c r="Q46" s="17"/>
    </row>
    <row r="47" spans="1:17" ht="12.75">
      <c r="A47" s="12" t="s">
        <v>12</v>
      </c>
      <c r="B47" s="17">
        <v>1837040</v>
      </c>
      <c r="C47" s="17">
        <v>35945722</v>
      </c>
      <c r="D47" s="17">
        <v>27172042</v>
      </c>
      <c r="E47" s="17">
        <v>33679048</v>
      </c>
      <c r="F47" s="17">
        <v>5879603</v>
      </c>
      <c r="G47" s="17">
        <v>39558651</v>
      </c>
      <c r="H47" s="17">
        <v>1584115</v>
      </c>
      <c r="I47" s="17">
        <v>11899039</v>
      </c>
      <c r="J47" s="17">
        <v>73504562</v>
      </c>
      <c r="K47" s="17">
        <v>2342294</v>
      </c>
      <c r="L47" s="17">
        <v>18746142</v>
      </c>
      <c r="M47" s="17">
        <v>212589607</v>
      </c>
      <c r="N47" s="17"/>
      <c r="O47" s="17"/>
      <c r="P47" s="17"/>
      <c r="Q47" s="17"/>
    </row>
    <row r="48" spans="1:17" ht="12.75">
      <c r="A48" s="12" t="s">
        <v>13</v>
      </c>
      <c r="B48" s="17">
        <v>1947084</v>
      </c>
      <c r="C48" s="17">
        <v>33557440</v>
      </c>
      <c r="D48" s="17">
        <v>27885629</v>
      </c>
      <c r="E48" s="17">
        <v>34378543</v>
      </c>
      <c r="F48" s="17">
        <v>5973233</v>
      </c>
      <c r="G48" s="17">
        <v>40351776</v>
      </c>
      <c r="H48" s="17">
        <v>1738117</v>
      </c>
      <c r="I48" s="17">
        <v>11638463</v>
      </c>
      <c r="J48" s="17">
        <v>75257679</v>
      </c>
      <c r="K48" s="17">
        <v>2124985</v>
      </c>
      <c r="L48" s="17">
        <v>19043125</v>
      </c>
      <c r="M48" s="17">
        <v>213544298</v>
      </c>
      <c r="N48" s="17"/>
      <c r="O48" s="17"/>
      <c r="P48" s="17"/>
      <c r="Q48" s="17"/>
    </row>
    <row r="49" spans="1:17" ht="12.75">
      <c r="A49" s="12" t="s">
        <v>14</v>
      </c>
      <c r="B49" s="17">
        <v>3035986</v>
      </c>
      <c r="C49" s="17">
        <v>29199704</v>
      </c>
      <c r="D49" s="17">
        <v>29339160</v>
      </c>
      <c r="E49" s="17">
        <v>33876963</v>
      </c>
      <c r="F49" s="17">
        <v>6696791</v>
      </c>
      <c r="G49" s="17">
        <v>40573754</v>
      </c>
      <c r="H49" s="17">
        <v>1444998</v>
      </c>
      <c r="I49" s="17">
        <v>13160304</v>
      </c>
      <c r="J49" s="17">
        <v>73513953</v>
      </c>
      <c r="K49" s="17">
        <v>2936457</v>
      </c>
      <c r="L49" s="17">
        <v>28500906</v>
      </c>
      <c r="M49" s="17">
        <v>221705202</v>
      </c>
      <c r="N49" s="17"/>
      <c r="O49" s="17"/>
      <c r="P49" s="17"/>
      <c r="Q49" s="17"/>
    </row>
    <row r="50" spans="1:17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2.75">
      <c r="A51" s="15">
        <v>2001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2.75">
      <c r="A52" s="12" t="s">
        <v>6</v>
      </c>
      <c r="B52" s="17">
        <v>2176406</v>
      </c>
      <c r="C52" s="17">
        <v>28701578</v>
      </c>
      <c r="D52" s="17">
        <v>29128219</v>
      </c>
      <c r="E52" s="17">
        <v>33171252</v>
      </c>
      <c r="F52" s="17">
        <v>6788327</v>
      </c>
      <c r="G52" s="17">
        <v>39959579</v>
      </c>
      <c r="H52" s="17">
        <v>1515010</v>
      </c>
      <c r="I52" s="17">
        <v>12430693</v>
      </c>
      <c r="J52" s="17">
        <v>72577587</v>
      </c>
      <c r="K52" s="17">
        <v>2413049</v>
      </c>
      <c r="L52" s="17">
        <v>25161435</v>
      </c>
      <c r="M52" s="17">
        <v>214063556</v>
      </c>
      <c r="N52" s="17"/>
      <c r="O52" s="17"/>
      <c r="P52" s="17"/>
      <c r="Q52" s="17"/>
    </row>
    <row r="53" spans="1:17" ht="12.75">
      <c r="A53" s="12" t="s">
        <v>7</v>
      </c>
      <c r="B53" s="17">
        <v>1615718</v>
      </c>
      <c r="C53" s="17">
        <v>30613978</v>
      </c>
      <c r="D53" s="17">
        <v>29020154</v>
      </c>
      <c r="E53" s="17">
        <v>33106232</v>
      </c>
      <c r="F53" s="17">
        <v>7476035</v>
      </c>
      <c r="G53" s="17">
        <v>40582267</v>
      </c>
      <c r="H53" s="17">
        <v>1312802</v>
      </c>
      <c r="I53" s="17">
        <v>12474137</v>
      </c>
      <c r="J53" s="17">
        <v>73951462</v>
      </c>
      <c r="K53" s="17">
        <v>3958826</v>
      </c>
      <c r="L53" s="17">
        <v>25125013</v>
      </c>
      <c r="M53" s="17">
        <v>218654357</v>
      </c>
      <c r="N53" s="17"/>
      <c r="O53" s="17"/>
      <c r="P53" s="17"/>
      <c r="Q53" s="17"/>
    </row>
    <row r="54" spans="1:17" ht="12.75">
      <c r="A54" s="12" t="s">
        <v>8</v>
      </c>
      <c r="B54" s="17">
        <v>1800473</v>
      </c>
      <c r="C54" s="17">
        <v>27992511</v>
      </c>
      <c r="D54" s="17">
        <v>31217142</v>
      </c>
      <c r="E54" s="17">
        <v>33321937</v>
      </c>
      <c r="F54" s="17">
        <v>8056910</v>
      </c>
      <c r="G54" s="17">
        <v>41378847</v>
      </c>
      <c r="H54" s="17">
        <v>1284120</v>
      </c>
      <c r="I54" s="17">
        <v>12991180</v>
      </c>
      <c r="J54" s="17">
        <v>73613308</v>
      </c>
      <c r="K54" s="17">
        <v>4912351</v>
      </c>
      <c r="L54" s="17">
        <v>29746530</v>
      </c>
      <c r="M54" s="17">
        <v>224936462</v>
      </c>
      <c r="N54" s="17"/>
      <c r="O54" s="17"/>
      <c r="P54" s="17"/>
      <c r="Q54" s="17"/>
    </row>
    <row r="55" spans="1:17" ht="12.75">
      <c r="A55" s="12" t="s">
        <v>9</v>
      </c>
      <c r="B55" s="17">
        <v>2066421</v>
      </c>
      <c r="C55" s="17">
        <v>27540406</v>
      </c>
      <c r="D55" s="17">
        <v>30613217</v>
      </c>
      <c r="E55" s="17">
        <v>32947231</v>
      </c>
      <c r="F55" s="17">
        <v>7995160</v>
      </c>
      <c r="G55" s="17">
        <v>40942391</v>
      </c>
      <c r="H55" s="17">
        <v>1324487</v>
      </c>
      <c r="I55" s="17">
        <v>36908006</v>
      </c>
      <c r="J55" s="17">
        <v>52160713</v>
      </c>
      <c r="K55" s="17">
        <v>3082109</v>
      </c>
      <c r="L55" s="17">
        <v>25514168</v>
      </c>
      <c r="M55" s="17">
        <v>220151918</v>
      </c>
      <c r="N55" s="17"/>
      <c r="O55" s="17"/>
      <c r="P55" s="17"/>
      <c r="Q55" s="17"/>
    </row>
    <row r="56" spans="1:17" ht="12.75">
      <c r="A56" s="12" t="s">
        <v>10</v>
      </c>
      <c r="B56" s="17">
        <v>2095675</v>
      </c>
      <c r="C56" s="17">
        <v>30920366</v>
      </c>
      <c r="D56" s="17">
        <v>30704524</v>
      </c>
      <c r="E56" s="17">
        <v>33200939</v>
      </c>
      <c r="F56" s="17">
        <v>7988796</v>
      </c>
      <c r="G56" s="17">
        <v>41189735</v>
      </c>
      <c r="H56" s="17">
        <v>1080848</v>
      </c>
      <c r="I56" s="17">
        <v>35950123</v>
      </c>
      <c r="J56" s="17">
        <v>51845287</v>
      </c>
      <c r="K56" s="17">
        <v>3610447</v>
      </c>
      <c r="L56" s="17">
        <v>26418031</v>
      </c>
      <c r="M56" s="17">
        <v>223815036</v>
      </c>
      <c r="N56" s="17"/>
      <c r="O56" s="17"/>
      <c r="P56" s="17"/>
      <c r="Q56" s="17"/>
    </row>
    <row r="57" spans="1:17" ht="12.75">
      <c r="A57" s="12" t="s">
        <v>73</v>
      </c>
      <c r="B57" s="17">
        <v>1547895</v>
      </c>
      <c r="C57" s="17">
        <v>28744965</v>
      </c>
      <c r="D57" s="17">
        <v>30737827</v>
      </c>
      <c r="E57" s="17">
        <v>33131446</v>
      </c>
      <c r="F57" s="17">
        <v>8751800</v>
      </c>
      <c r="G57" s="17">
        <v>41883246</v>
      </c>
      <c r="H57" s="17">
        <v>1196856</v>
      </c>
      <c r="I57" s="17">
        <v>33749000</v>
      </c>
      <c r="J57" s="17">
        <v>52235573</v>
      </c>
      <c r="K57" s="17">
        <v>3211823</v>
      </c>
      <c r="L57" s="17">
        <v>27348369</v>
      </c>
      <c r="M57" s="17">
        <v>220655554</v>
      </c>
      <c r="N57" s="17"/>
      <c r="O57" s="17"/>
      <c r="P57" s="17"/>
      <c r="Q57" s="17"/>
    </row>
    <row r="58" spans="1:17" ht="12.75">
      <c r="A58" s="12" t="s">
        <v>43</v>
      </c>
      <c r="B58" s="17">
        <v>1960120</v>
      </c>
      <c r="C58" s="17">
        <v>30070194</v>
      </c>
      <c r="D58" s="17">
        <v>31600385</v>
      </c>
      <c r="E58" s="17">
        <v>34126990</v>
      </c>
      <c r="F58" s="17">
        <v>8928154</v>
      </c>
      <c r="G58" s="17">
        <v>43055144</v>
      </c>
      <c r="H58" s="17">
        <v>1203921</v>
      </c>
      <c r="I58" s="17">
        <v>35869342</v>
      </c>
      <c r="J58" s="17">
        <v>49352485</v>
      </c>
      <c r="K58" s="17">
        <v>4936711</v>
      </c>
      <c r="L58" s="17">
        <v>26409703</v>
      </c>
      <c r="M58" s="17">
        <v>224458005</v>
      </c>
      <c r="N58" s="17"/>
      <c r="O58" s="17"/>
      <c r="P58" s="17"/>
      <c r="Q58" s="17"/>
    </row>
    <row r="59" spans="1:17" ht="12.75">
      <c r="A59" s="12" t="s">
        <v>15</v>
      </c>
      <c r="B59" s="17">
        <v>1708904</v>
      </c>
      <c r="C59" s="17">
        <v>31389024</v>
      </c>
      <c r="D59" s="17">
        <v>31259025</v>
      </c>
      <c r="E59" s="17">
        <v>35034342</v>
      </c>
      <c r="F59" s="17">
        <v>8756896</v>
      </c>
      <c r="G59" s="17">
        <v>43791238</v>
      </c>
      <c r="H59" s="17">
        <v>997200</v>
      </c>
      <c r="I59" s="17">
        <v>37591377</v>
      </c>
      <c r="J59" s="17">
        <v>48564386</v>
      </c>
      <c r="K59" s="17">
        <v>2945187</v>
      </c>
      <c r="L59" s="17">
        <v>29085984</v>
      </c>
      <c r="M59" s="17">
        <v>227332325</v>
      </c>
      <c r="N59" s="17"/>
      <c r="O59" s="17"/>
      <c r="P59" s="17"/>
      <c r="Q59" s="17"/>
    </row>
    <row r="60" spans="1:17" ht="12.75">
      <c r="A60" s="12" t="s">
        <v>74</v>
      </c>
      <c r="B60" s="17">
        <v>1434071</v>
      </c>
      <c r="C60" s="17">
        <v>32234098</v>
      </c>
      <c r="D60" s="17">
        <v>38235591</v>
      </c>
      <c r="E60" s="17">
        <v>35829269</v>
      </c>
      <c r="F60" s="17">
        <v>7152288</v>
      </c>
      <c r="G60" s="17">
        <v>42981557</v>
      </c>
      <c r="H60" s="17">
        <v>897014</v>
      </c>
      <c r="I60" s="17">
        <v>74507287</v>
      </c>
      <c r="J60" s="17">
        <v>8729247</v>
      </c>
      <c r="K60" s="17">
        <v>5517724</v>
      </c>
      <c r="L60" s="17">
        <v>36175010</v>
      </c>
      <c r="M60" s="17">
        <v>240711599</v>
      </c>
      <c r="N60" s="17"/>
      <c r="O60" s="17"/>
      <c r="P60" s="17"/>
      <c r="Q60" s="17"/>
    </row>
    <row r="61" spans="1:17" ht="12.75">
      <c r="A61" s="12" t="s">
        <v>12</v>
      </c>
      <c r="B61" s="17">
        <v>1939302</v>
      </c>
      <c r="C61" s="17">
        <v>30850429</v>
      </c>
      <c r="D61" s="17">
        <v>44545867</v>
      </c>
      <c r="E61" s="17">
        <v>36614508</v>
      </c>
      <c r="F61" s="17">
        <v>8046361</v>
      </c>
      <c r="G61" s="17">
        <v>44660869</v>
      </c>
      <c r="H61" s="17">
        <v>980881</v>
      </c>
      <c r="I61" s="17">
        <v>72084451</v>
      </c>
      <c r="J61" s="17">
        <v>8779280</v>
      </c>
      <c r="K61" s="17">
        <v>3061323</v>
      </c>
      <c r="L61" s="17">
        <v>27913339</v>
      </c>
      <c r="M61" s="17">
        <v>234815741</v>
      </c>
      <c r="N61" s="17"/>
      <c r="O61" s="17"/>
      <c r="P61" s="17"/>
      <c r="Q61" s="17"/>
    </row>
    <row r="62" spans="1:17" ht="12.75">
      <c r="A62" s="12" t="s">
        <v>13</v>
      </c>
      <c r="B62" s="17">
        <v>1841734</v>
      </c>
      <c r="C62" s="17">
        <v>35161870</v>
      </c>
      <c r="D62" s="17">
        <v>41509293</v>
      </c>
      <c r="E62" s="17">
        <v>38317144</v>
      </c>
      <c r="F62" s="17">
        <v>9189550</v>
      </c>
      <c r="G62" s="17">
        <v>47506694</v>
      </c>
      <c r="H62" s="17">
        <v>852776</v>
      </c>
      <c r="I62" s="17">
        <v>71738029</v>
      </c>
      <c r="J62" s="17">
        <v>8799137</v>
      </c>
      <c r="K62" s="17">
        <v>2959727</v>
      </c>
      <c r="L62" s="17">
        <v>26822068</v>
      </c>
      <c r="M62" s="17">
        <v>237191328</v>
      </c>
      <c r="N62" s="17"/>
      <c r="O62" s="17"/>
      <c r="P62" s="17"/>
      <c r="Q62" s="17"/>
    </row>
    <row r="63" spans="1:17" ht="12.75">
      <c r="A63" s="12" t="s">
        <v>14</v>
      </c>
      <c r="B63" s="17">
        <v>3595697</v>
      </c>
      <c r="C63" s="17">
        <v>36782212</v>
      </c>
      <c r="D63" s="17">
        <v>40495369</v>
      </c>
      <c r="E63" s="17">
        <v>38458718</v>
      </c>
      <c r="F63" s="17">
        <v>10576380</v>
      </c>
      <c r="G63" s="17">
        <f>+F63+E63</f>
        <v>49035098</v>
      </c>
      <c r="H63" s="17">
        <v>568275</v>
      </c>
      <c r="I63" s="17">
        <v>70255475</v>
      </c>
      <c r="J63" s="17">
        <v>8779950</v>
      </c>
      <c r="K63" s="17">
        <v>2917635</v>
      </c>
      <c r="L63" s="17">
        <v>26658044</v>
      </c>
      <c r="M63" s="17">
        <v>239087755</v>
      </c>
      <c r="N63" s="17"/>
      <c r="O63" s="17"/>
      <c r="P63" s="17"/>
      <c r="Q63" s="17"/>
    </row>
    <row r="64" spans="2:17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2.75">
      <c r="A65" s="15">
        <v>2002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2.75">
      <c r="A66" s="12" t="s">
        <v>6</v>
      </c>
      <c r="B66" s="17">
        <v>2276574</v>
      </c>
      <c r="C66" s="17">
        <v>38178631</v>
      </c>
      <c r="D66" s="17">
        <v>39503008</v>
      </c>
      <c r="E66" s="17">
        <v>37769539</v>
      </c>
      <c r="F66" s="17">
        <v>11958833</v>
      </c>
      <c r="G66" s="17">
        <v>49728372</v>
      </c>
      <c r="H66" s="17">
        <v>622997</v>
      </c>
      <c r="I66" s="17">
        <v>70672010</v>
      </c>
      <c r="J66" s="17">
        <v>9028822</v>
      </c>
      <c r="K66" s="17">
        <v>2573971</v>
      </c>
      <c r="L66" s="17">
        <v>23097360</v>
      </c>
      <c r="M66" s="17">
        <v>235681745</v>
      </c>
      <c r="N66" s="17"/>
      <c r="O66" s="17"/>
      <c r="P66" s="17"/>
      <c r="Q66" s="17"/>
    </row>
    <row r="67" spans="1:17" ht="12.75">
      <c r="A67" s="12" t="s">
        <v>7</v>
      </c>
      <c r="B67" s="17">
        <v>1911932</v>
      </c>
      <c r="C67" s="17">
        <v>39519901</v>
      </c>
      <c r="D67" s="17">
        <v>43307313</v>
      </c>
      <c r="E67" s="17">
        <v>38388584</v>
      </c>
      <c r="F67" s="17">
        <v>12197682</v>
      </c>
      <c r="G67" s="17">
        <v>50586266</v>
      </c>
      <c r="H67" s="17">
        <v>483956</v>
      </c>
      <c r="I67" s="17">
        <v>71580700</v>
      </c>
      <c r="J67" s="17">
        <v>9077708</v>
      </c>
      <c r="K67" s="17">
        <v>2443892</v>
      </c>
      <c r="L67" s="17">
        <v>21912734</v>
      </c>
      <c r="M67" s="17">
        <v>240824402</v>
      </c>
      <c r="N67" s="17"/>
      <c r="O67" s="17"/>
      <c r="P67" s="17"/>
      <c r="Q67" s="17"/>
    </row>
    <row r="68" spans="1:17" ht="12.75">
      <c r="A68" s="12" t="s">
        <v>8</v>
      </c>
      <c r="B68" s="17">
        <v>1997909</v>
      </c>
      <c r="C68" s="17">
        <v>44646096</v>
      </c>
      <c r="D68" s="17">
        <v>44923493</v>
      </c>
      <c r="E68" s="17">
        <v>37929534</v>
      </c>
      <c r="F68" s="17">
        <v>13425135</v>
      </c>
      <c r="G68" s="17">
        <v>51354669</v>
      </c>
      <c r="H68" s="17">
        <v>561112</v>
      </c>
      <c r="I68" s="17">
        <v>66540748</v>
      </c>
      <c r="J68" s="17">
        <v>8908631</v>
      </c>
      <c r="K68" s="17">
        <v>6175858</v>
      </c>
      <c r="L68" s="17">
        <v>27799656</v>
      </c>
      <c r="M68" s="17">
        <v>252908172</v>
      </c>
      <c r="N68" s="17"/>
      <c r="O68" s="17"/>
      <c r="P68" s="17"/>
      <c r="Q68" s="17"/>
    </row>
    <row r="69" spans="1:17" ht="12.75">
      <c r="A69" s="12" t="s">
        <v>9</v>
      </c>
      <c r="B69" s="17">
        <v>1809250</v>
      </c>
      <c r="C69" s="17">
        <v>43431126</v>
      </c>
      <c r="D69" s="17">
        <v>44184790</v>
      </c>
      <c r="E69" s="17">
        <v>40734821</v>
      </c>
      <c r="F69" s="17">
        <v>14328328</v>
      </c>
      <c r="G69" s="17">
        <v>55063149</v>
      </c>
      <c r="H69" s="17">
        <v>1027520</v>
      </c>
      <c r="I69" s="17">
        <v>66228659</v>
      </c>
      <c r="J69" s="17">
        <v>8953162</v>
      </c>
      <c r="K69" s="17">
        <v>3857794</v>
      </c>
      <c r="L69" s="17">
        <v>21702194</v>
      </c>
      <c r="M69" s="17">
        <v>246257644</v>
      </c>
      <c r="N69" s="17"/>
      <c r="O69" s="17"/>
      <c r="P69" s="17"/>
      <c r="Q69" s="17"/>
    </row>
    <row r="70" spans="1:17" ht="12.75">
      <c r="A70" s="12" t="s">
        <v>10</v>
      </c>
      <c r="B70" s="17">
        <v>2094417</v>
      </c>
      <c r="C70" s="17">
        <v>43643602</v>
      </c>
      <c r="D70" s="17">
        <v>44603286</v>
      </c>
      <c r="E70" s="17">
        <v>41335578</v>
      </c>
      <c r="F70" s="17">
        <v>15125343</v>
      </c>
      <c r="G70" s="17">
        <v>56460921</v>
      </c>
      <c r="H70" s="17">
        <v>1128514</v>
      </c>
      <c r="I70" s="17">
        <v>65027600</v>
      </c>
      <c r="J70" s="17">
        <v>8958320</v>
      </c>
      <c r="K70" s="17">
        <v>3365078</v>
      </c>
      <c r="L70" s="17">
        <v>21937482</v>
      </c>
      <c r="M70" s="17">
        <v>247219220</v>
      </c>
      <c r="N70" s="17"/>
      <c r="O70" s="17"/>
      <c r="P70" s="17"/>
      <c r="Q70" s="17"/>
    </row>
    <row r="71" spans="1:17" ht="12.75">
      <c r="A71" s="12" t="s">
        <v>73</v>
      </c>
      <c r="B71" s="17">
        <v>1854602</v>
      </c>
      <c r="C71" s="17">
        <v>43993103</v>
      </c>
      <c r="D71" s="17">
        <v>44285328</v>
      </c>
      <c r="E71" s="17">
        <v>42306940</v>
      </c>
      <c r="F71" s="17">
        <v>15793828</v>
      </c>
      <c r="G71" s="17">
        <v>58100768</v>
      </c>
      <c r="H71" s="17">
        <v>1239500</v>
      </c>
      <c r="I71" s="17">
        <v>63418622</v>
      </c>
      <c r="J71" s="17">
        <v>10019085</v>
      </c>
      <c r="K71" s="17">
        <v>4487577</v>
      </c>
      <c r="L71" s="17">
        <v>24418437</v>
      </c>
      <c r="M71" s="17">
        <v>251817022</v>
      </c>
      <c r="N71" s="17"/>
      <c r="O71" s="17"/>
      <c r="P71" s="17"/>
      <c r="Q71" s="17"/>
    </row>
    <row r="72" spans="1:17" ht="12.75">
      <c r="A72" s="12" t="s">
        <v>43</v>
      </c>
      <c r="B72" s="17">
        <v>2300727</v>
      </c>
      <c r="C72" s="17">
        <v>44496619</v>
      </c>
      <c r="D72" s="17">
        <v>43070367</v>
      </c>
      <c r="E72" s="17">
        <v>43165574</v>
      </c>
      <c r="F72" s="17">
        <v>17000674</v>
      </c>
      <c r="G72" s="17">
        <v>60166248</v>
      </c>
      <c r="H72" s="17">
        <v>1073653</v>
      </c>
      <c r="I72" s="17">
        <v>63031877</v>
      </c>
      <c r="J72" s="17">
        <v>8124393</v>
      </c>
      <c r="K72" s="17">
        <v>3181557</v>
      </c>
      <c r="L72" s="17">
        <v>20409745</v>
      </c>
      <c r="M72" s="17">
        <v>245855186</v>
      </c>
      <c r="N72" s="17"/>
      <c r="O72" s="17"/>
      <c r="P72" s="17"/>
      <c r="Q72" s="17"/>
    </row>
    <row r="73" spans="1:17" ht="12.75">
      <c r="A73" s="12" t="s">
        <v>15</v>
      </c>
      <c r="B73" s="17">
        <v>1960111</v>
      </c>
      <c r="C73" s="17">
        <v>43348614</v>
      </c>
      <c r="D73" s="17">
        <v>48443305</v>
      </c>
      <c r="E73" s="17">
        <v>44394431</v>
      </c>
      <c r="F73" s="17">
        <v>17799376</v>
      </c>
      <c r="G73" s="17">
        <v>62193807</v>
      </c>
      <c r="H73" s="17">
        <v>1081357</v>
      </c>
      <c r="I73" s="17">
        <v>64014621</v>
      </c>
      <c r="J73" s="17">
        <v>8128107</v>
      </c>
      <c r="K73" s="17">
        <v>8123481</v>
      </c>
      <c r="L73" s="17">
        <v>21331424</v>
      </c>
      <c r="M73" s="17">
        <v>258624827</v>
      </c>
      <c r="N73" s="17"/>
      <c r="O73" s="17"/>
      <c r="P73" s="17"/>
      <c r="Q73" s="17"/>
    </row>
    <row r="74" spans="1:17" ht="12.75">
      <c r="A74" s="12" t="s">
        <v>74</v>
      </c>
      <c r="B74" s="17">
        <v>2030053</v>
      </c>
      <c r="C74" s="17">
        <v>41726667</v>
      </c>
      <c r="D74" s="17">
        <v>46039217</v>
      </c>
      <c r="E74" s="17">
        <v>46261580</v>
      </c>
      <c r="F74" s="17">
        <v>20784398</v>
      </c>
      <c r="G74" s="17">
        <v>67045978</v>
      </c>
      <c r="H74" s="17">
        <v>1116681</v>
      </c>
      <c r="I74" s="17">
        <v>63276060</v>
      </c>
      <c r="J74" s="17">
        <v>8172023</v>
      </c>
      <c r="K74" s="17">
        <v>3949195</v>
      </c>
      <c r="L74" s="17">
        <v>25857387</v>
      </c>
      <c r="M74" s="17">
        <v>259213261</v>
      </c>
      <c r="N74" s="17"/>
      <c r="O74" s="17"/>
      <c r="P74" s="17"/>
      <c r="Q74" s="17"/>
    </row>
    <row r="75" spans="1:17" ht="12.75">
      <c r="A75" s="12" t="s">
        <v>12</v>
      </c>
      <c r="B75" s="17">
        <v>2547107</v>
      </c>
      <c r="C75" s="17">
        <v>37777353</v>
      </c>
      <c r="D75" s="17">
        <v>45964854</v>
      </c>
      <c r="E75" s="17">
        <v>46982745</v>
      </c>
      <c r="F75" s="17">
        <v>21397979</v>
      </c>
      <c r="G75" s="17">
        <v>68380724</v>
      </c>
      <c r="H75" s="17">
        <v>846799</v>
      </c>
      <c r="I75" s="17">
        <v>62432685</v>
      </c>
      <c r="J75" s="17">
        <v>9469941</v>
      </c>
      <c r="K75" s="17">
        <v>5902660</v>
      </c>
      <c r="L75" s="17">
        <v>23665498</v>
      </c>
      <c r="M75" s="17">
        <v>256987621</v>
      </c>
      <c r="N75" s="17"/>
      <c r="O75" s="17"/>
      <c r="P75" s="17"/>
      <c r="Q75" s="17"/>
    </row>
    <row r="76" spans="1:17" ht="12.75">
      <c r="A76" s="12" t="s">
        <v>13</v>
      </c>
      <c r="B76" s="17">
        <v>1991439</v>
      </c>
      <c r="C76" s="17">
        <v>38761249</v>
      </c>
      <c r="D76" s="17">
        <v>47892255</v>
      </c>
      <c r="E76" s="17">
        <v>49711574</v>
      </c>
      <c r="F76" s="17">
        <v>21667153</v>
      </c>
      <c r="G76" s="17">
        <v>71378727</v>
      </c>
      <c r="H76" s="17">
        <v>941251</v>
      </c>
      <c r="I76" s="17">
        <v>59789141</v>
      </c>
      <c r="J76" s="17">
        <v>9221833</v>
      </c>
      <c r="K76" s="17">
        <v>4224253</v>
      </c>
      <c r="L76" s="17">
        <v>24088897</v>
      </c>
      <c r="M76" s="17">
        <v>258289045</v>
      </c>
      <c r="N76" s="17"/>
      <c r="O76" s="17"/>
      <c r="P76" s="17"/>
      <c r="Q76" s="17"/>
    </row>
    <row r="77" spans="1:17" ht="12.75">
      <c r="A77" s="12" t="s">
        <v>14</v>
      </c>
      <c r="B77" s="17">
        <v>3988335</v>
      </c>
      <c r="C77" s="17">
        <v>40111110</v>
      </c>
      <c r="D77" s="17">
        <v>47540222</v>
      </c>
      <c r="E77" s="17">
        <v>50882020</v>
      </c>
      <c r="F77" s="17">
        <v>23061299</v>
      </c>
      <c r="G77" s="17">
        <v>73943319</v>
      </c>
      <c r="H77" s="17">
        <v>927721</v>
      </c>
      <c r="I77" s="17">
        <v>58673559</v>
      </c>
      <c r="J77" s="17">
        <v>9228060</v>
      </c>
      <c r="K77" s="17">
        <v>3793995</v>
      </c>
      <c r="L77" s="17">
        <v>24371626</v>
      </c>
      <c r="M77" s="17">
        <v>262577947</v>
      </c>
      <c r="N77" s="17"/>
      <c r="O77" s="17"/>
      <c r="P77" s="17"/>
      <c r="Q77" s="17"/>
    </row>
    <row r="79" ht="12.75">
      <c r="A79" s="15">
        <v>2003</v>
      </c>
    </row>
    <row r="80" spans="1:17" ht="12.75">
      <c r="A80" s="12" t="s">
        <v>6</v>
      </c>
      <c r="B80" s="18">
        <v>2682567</v>
      </c>
      <c r="C80" s="18">
        <v>38125444</v>
      </c>
      <c r="D80" s="18">
        <v>53751077</v>
      </c>
      <c r="E80" s="18">
        <v>51907691</v>
      </c>
      <c r="F80" s="18">
        <v>24189062</v>
      </c>
      <c r="G80" s="18">
        <v>76096753</v>
      </c>
      <c r="H80" s="18">
        <v>960012</v>
      </c>
      <c r="I80" s="18">
        <v>59709920</v>
      </c>
      <c r="J80" s="18">
        <v>8085875</v>
      </c>
      <c r="K80" s="18">
        <v>2624322</v>
      </c>
      <c r="L80" s="18">
        <v>30940277</v>
      </c>
      <c r="M80" s="18">
        <v>272976247</v>
      </c>
      <c r="N80" s="18"/>
      <c r="O80" s="18"/>
      <c r="P80" s="18"/>
      <c r="Q80" s="18"/>
    </row>
    <row r="81" spans="1:17" ht="12.75">
      <c r="A81" s="12" t="s">
        <v>7</v>
      </c>
      <c r="B81" s="18">
        <v>2197233</v>
      </c>
      <c r="C81" s="18">
        <v>38783189</v>
      </c>
      <c r="D81" s="18">
        <v>52686610</v>
      </c>
      <c r="E81" s="18">
        <v>52995946</v>
      </c>
      <c r="F81" s="18">
        <v>25397371</v>
      </c>
      <c r="G81" s="18">
        <v>78393317</v>
      </c>
      <c r="H81" s="18">
        <v>781595</v>
      </c>
      <c r="I81" s="18">
        <v>59888527</v>
      </c>
      <c r="J81" s="18">
        <v>7983995</v>
      </c>
      <c r="K81" s="18">
        <v>2767816</v>
      </c>
      <c r="L81" s="18">
        <v>27683921</v>
      </c>
      <c r="M81" s="18">
        <v>271166203</v>
      </c>
      <c r="N81" s="18"/>
      <c r="O81" s="18"/>
      <c r="P81" s="18"/>
      <c r="Q81" s="18"/>
    </row>
    <row r="82" spans="1:17" ht="12.75">
      <c r="A82" s="12" t="s">
        <v>8</v>
      </c>
      <c r="B82" s="18">
        <v>3438608</v>
      </c>
      <c r="C82" s="18">
        <v>41414765</v>
      </c>
      <c r="D82" s="18">
        <v>62782276</v>
      </c>
      <c r="E82" s="18">
        <v>52897597</v>
      </c>
      <c r="F82" s="18">
        <v>26787786</v>
      </c>
      <c r="G82" s="18">
        <v>79685383</v>
      </c>
      <c r="H82" s="18">
        <v>665617</v>
      </c>
      <c r="I82" s="18">
        <v>57469502</v>
      </c>
      <c r="J82" s="18">
        <v>8008049</v>
      </c>
      <c r="K82" s="18">
        <v>4024403</v>
      </c>
      <c r="L82" s="18">
        <v>28393143</v>
      </c>
      <c r="M82" s="18">
        <f aca="true" t="shared" si="0" ref="M82:M91">+B82+C82+D82+G82+H82+I82+J82+K82+L82</f>
        <v>285881746</v>
      </c>
      <c r="N82" s="18"/>
      <c r="O82" s="18"/>
      <c r="P82" s="18"/>
      <c r="Q82" s="18"/>
    </row>
    <row r="83" spans="1:17" ht="12.75">
      <c r="A83" s="12" t="s">
        <v>9</v>
      </c>
      <c r="B83" s="18">
        <v>3209037</v>
      </c>
      <c r="C83" s="18">
        <v>40777979</v>
      </c>
      <c r="D83" s="18">
        <v>51875915</v>
      </c>
      <c r="E83" s="18">
        <v>56230271</v>
      </c>
      <c r="F83" s="18">
        <v>26793129</v>
      </c>
      <c r="G83" s="18">
        <v>83023400</v>
      </c>
      <c r="H83" s="18">
        <v>638934</v>
      </c>
      <c r="I83" s="18">
        <v>57510562</v>
      </c>
      <c r="J83" s="18">
        <v>19192589</v>
      </c>
      <c r="K83" s="18">
        <v>3000749</v>
      </c>
      <c r="L83" s="18">
        <v>27890394</v>
      </c>
      <c r="M83" s="18">
        <f t="shared" si="0"/>
        <v>287119559</v>
      </c>
      <c r="N83" s="18"/>
      <c r="O83" s="18"/>
      <c r="P83" s="18"/>
      <c r="Q83" s="18"/>
    </row>
    <row r="84" spans="1:17" ht="12.75">
      <c r="A84" s="12" t="s">
        <v>10</v>
      </c>
      <c r="B84" s="18">
        <v>2432635</v>
      </c>
      <c r="C84" s="18">
        <v>41328526</v>
      </c>
      <c r="D84" s="18">
        <v>60183497</v>
      </c>
      <c r="E84" s="18">
        <v>58975518</v>
      </c>
      <c r="F84" s="18">
        <v>26300095</v>
      </c>
      <c r="G84" s="18">
        <v>85275613</v>
      </c>
      <c r="H84" s="18">
        <v>438488</v>
      </c>
      <c r="I84" s="18">
        <v>57953744</v>
      </c>
      <c r="J84" s="18">
        <v>18820844</v>
      </c>
      <c r="K84" s="18">
        <v>2801321</v>
      </c>
      <c r="L84" s="18">
        <v>29397778</v>
      </c>
      <c r="M84" s="18">
        <f t="shared" si="0"/>
        <v>298632446</v>
      </c>
      <c r="N84" s="18"/>
      <c r="O84" s="18"/>
      <c r="P84" s="18"/>
      <c r="Q84" s="18"/>
    </row>
    <row r="85" spans="1:17" ht="12.75">
      <c r="A85" s="12" t="s">
        <v>73</v>
      </c>
      <c r="B85" s="18">
        <v>2500636</v>
      </c>
      <c r="C85" s="18">
        <v>37224015</v>
      </c>
      <c r="D85" s="18">
        <v>58847287</v>
      </c>
      <c r="E85" s="18">
        <v>60254977</v>
      </c>
      <c r="F85" s="18">
        <v>26812401</v>
      </c>
      <c r="G85" s="18">
        <v>87067378</v>
      </c>
      <c r="H85" s="18">
        <v>485300</v>
      </c>
      <c r="I85" s="18">
        <v>58491847</v>
      </c>
      <c r="J85" s="18">
        <v>19298296</v>
      </c>
      <c r="K85" s="18">
        <v>5041665</v>
      </c>
      <c r="L85" s="18">
        <v>26690799</v>
      </c>
      <c r="M85" s="18">
        <f t="shared" si="0"/>
        <v>295647223</v>
      </c>
      <c r="N85" s="18"/>
      <c r="O85" s="18"/>
      <c r="P85" s="18"/>
      <c r="Q85" s="18"/>
    </row>
    <row r="86" spans="1:17" ht="12.75">
      <c r="A86" s="12" t="s">
        <v>43</v>
      </c>
      <c r="B86" s="18">
        <v>2502909</v>
      </c>
      <c r="C86" s="18">
        <v>38626875</v>
      </c>
      <c r="D86" s="18">
        <v>56724284</v>
      </c>
      <c r="E86" s="18">
        <v>61482509</v>
      </c>
      <c r="F86" s="18">
        <v>27658706</v>
      </c>
      <c r="G86" s="18">
        <v>89141215</v>
      </c>
      <c r="H86" s="18">
        <v>762961</v>
      </c>
      <c r="I86" s="18">
        <v>56442157</v>
      </c>
      <c r="J86" s="18">
        <v>21211396</v>
      </c>
      <c r="K86" s="18">
        <v>2872457</v>
      </c>
      <c r="L86" s="18">
        <v>30887484</v>
      </c>
      <c r="M86" s="18">
        <f t="shared" si="0"/>
        <v>299171738</v>
      </c>
      <c r="N86" s="18"/>
      <c r="O86" s="18"/>
      <c r="P86" s="18"/>
      <c r="Q86" s="18"/>
    </row>
    <row r="87" spans="1:17" ht="12.75">
      <c r="A87" s="12" t="s">
        <v>15</v>
      </c>
      <c r="B87" s="18">
        <v>2234612</v>
      </c>
      <c r="C87" s="18">
        <v>37922548</v>
      </c>
      <c r="D87" s="18">
        <v>60174299</v>
      </c>
      <c r="E87" s="18">
        <v>64585720</v>
      </c>
      <c r="F87" s="18">
        <v>27426704</v>
      </c>
      <c r="G87" s="18">
        <v>92012424</v>
      </c>
      <c r="H87" s="18">
        <v>699558</v>
      </c>
      <c r="I87" s="18">
        <v>55731246</v>
      </c>
      <c r="J87" s="18">
        <v>20807791</v>
      </c>
      <c r="K87" s="18">
        <v>2168985</v>
      </c>
      <c r="L87" s="18">
        <v>31628089</v>
      </c>
      <c r="M87" s="18">
        <f t="shared" si="0"/>
        <v>303379552</v>
      </c>
      <c r="N87" s="18"/>
      <c r="O87" s="18"/>
      <c r="P87" s="18"/>
      <c r="Q87" s="18"/>
    </row>
    <row r="88" spans="1:17" ht="12.75">
      <c r="A88" s="12" t="s">
        <v>74</v>
      </c>
      <c r="B88" s="18">
        <v>2638107</v>
      </c>
      <c r="C88" s="18">
        <v>40947644</v>
      </c>
      <c r="D88" s="18">
        <v>56952988</v>
      </c>
      <c r="E88" s="18">
        <v>66396754</v>
      </c>
      <c r="F88" s="18">
        <v>24858100</v>
      </c>
      <c r="G88" s="18">
        <v>91254854</v>
      </c>
      <c r="H88" s="18">
        <v>979646</v>
      </c>
      <c r="I88" s="18">
        <v>57359814</v>
      </c>
      <c r="J88" s="18">
        <v>21566286</v>
      </c>
      <c r="K88" s="18">
        <v>3023129</v>
      </c>
      <c r="L88" s="18">
        <v>31910327</v>
      </c>
      <c r="M88" s="18">
        <f t="shared" si="0"/>
        <v>306632795</v>
      </c>
      <c r="N88" s="18"/>
      <c r="O88" s="18"/>
      <c r="P88" s="18"/>
      <c r="Q88" s="18"/>
    </row>
    <row r="89" spans="1:17" ht="12.75">
      <c r="A89" s="12" t="s">
        <v>12</v>
      </c>
      <c r="B89" s="18">
        <v>2701337</v>
      </c>
      <c r="C89" s="18">
        <v>39607049</v>
      </c>
      <c r="D89" s="18">
        <v>57782611</v>
      </c>
      <c r="E89" s="18">
        <v>68769426</v>
      </c>
      <c r="F89" s="18">
        <v>26986144</v>
      </c>
      <c r="G89" s="18">
        <v>95755570</v>
      </c>
      <c r="H89" s="18">
        <v>1234099</v>
      </c>
      <c r="I89" s="18">
        <v>57714057</v>
      </c>
      <c r="J89" s="18">
        <v>19724956</v>
      </c>
      <c r="K89" s="18">
        <v>2158466</v>
      </c>
      <c r="L89" s="18">
        <v>32730843</v>
      </c>
      <c r="M89" s="18">
        <f t="shared" si="0"/>
        <v>309408988</v>
      </c>
      <c r="N89" s="18"/>
      <c r="O89" s="18"/>
      <c r="P89" s="18"/>
      <c r="Q89" s="18"/>
    </row>
    <row r="90" spans="1:19" ht="12.75">
      <c r="A90" s="12" t="s">
        <v>13</v>
      </c>
      <c r="B90" s="18">
        <v>2639433</v>
      </c>
      <c r="C90" s="18">
        <v>41886996</v>
      </c>
      <c r="D90" s="18">
        <v>58718807</v>
      </c>
      <c r="E90" s="18">
        <v>70382601</v>
      </c>
      <c r="F90" s="18">
        <v>27134545</v>
      </c>
      <c r="G90" s="18">
        <v>97517146</v>
      </c>
      <c r="H90" s="18">
        <v>1288065</v>
      </c>
      <c r="I90" s="18">
        <v>55924708</v>
      </c>
      <c r="J90" s="18">
        <v>19143658</v>
      </c>
      <c r="K90" s="18">
        <v>2997084</v>
      </c>
      <c r="L90" s="18">
        <v>33430519</v>
      </c>
      <c r="M90" s="18">
        <f t="shared" si="0"/>
        <v>313546416</v>
      </c>
      <c r="N90" s="18"/>
      <c r="O90" s="18"/>
      <c r="P90" s="18"/>
      <c r="Q90" s="18"/>
      <c r="S90" s="30"/>
    </row>
    <row r="91" spans="1:17" ht="12.75">
      <c r="A91" s="12" t="s">
        <v>14</v>
      </c>
      <c r="B91" s="18">
        <v>6280983</v>
      </c>
      <c r="C91" s="18">
        <v>40249178</v>
      </c>
      <c r="D91" s="18">
        <v>59938871</v>
      </c>
      <c r="E91" s="18">
        <v>71638433</v>
      </c>
      <c r="F91" s="18">
        <v>27511558</v>
      </c>
      <c r="G91" s="18">
        <f>SUM(E91:F91)</f>
        <v>99149991</v>
      </c>
      <c r="H91" s="18">
        <v>1521533</v>
      </c>
      <c r="I91" s="18">
        <v>53992277</v>
      </c>
      <c r="J91" s="18">
        <v>19338315</v>
      </c>
      <c r="K91" s="18">
        <v>2584150</v>
      </c>
      <c r="L91" s="18">
        <v>30461257</v>
      </c>
      <c r="M91" s="18">
        <f t="shared" si="0"/>
        <v>313516555</v>
      </c>
      <c r="N91" s="18"/>
      <c r="O91" s="18"/>
      <c r="P91" s="18"/>
      <c r="Q91" s="18"/>
    </row>
    <row r="92" spans="2:17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9" ht="12.75">
      <c r="A93" s="15">
        <v>2004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30"/>
    </row>
    <row r="94" spans="1:19" ht="12.75">
      <c r="A94" s="12" t="s">
        <v>6</v>
      </c>
      <c r="B94" s="18">
        <v>3345522</v>
      </c>
      <c r="C94" s="18">
        <f>24401180+17819732</f>
        <v>42220912</v>
      </c>
      <c r="D94" s="18">
        <v>57119554</v>
      </c>
      <c r="E94" s="18">
        <v>73094207</v>
      </c>
      <c r="F94" s="18">
        <v>26832083</v>
      </c>
      <c r="G94" s="18">
        <f aca="true" t="shared" si="1" ref="G94:G104">SUM(E94:F94)</f>
        <v>99926290</v>
      </c>
      <c r="H94" s="18">
        <v>1146233</v>
      </c>
      <c r="I94" s="18">
        <v>52701119</v>
      </c>
      <c r="J94" s="18">
        <v>19773949</v>
      </c>
      <c r="K94" s="18">
        <v>2243605</v>
      </c>
      <c r="L94" s="18">
        <v>32397280</v>
      </c>
      <c r="M94" s="18">
        <f aca="true" t="shared" si="2" ref="M94:M104">+B94+C94+D94+G94+H94+I94+J94+K94+L94</f>
        <v>310874464</v>
      </c>
      <c r="N94" s="18"/>
      <c r="O94" s="18"/>
      <c r="P94" s="18"/>
      <c r="Q94" s="18"/>
      <c r="R94" s="18"/>
      <c r="S94" s="30"/>
    </row>
    <row r="95" spans="1:19" ht="12.75">
      <c r="A95" s="12" t="s">
        <v>7</v>
      </c>
      <c r="B95" s="18">
        <v>2848749</v>
      </c>
      <c r="C95" s="18">
        <f>25296410+18446180</f>
        <v>43742590</v>
      </c>
      <c r="D95" s="18">
        <v>60462929</v>
      </c>
      <c r="E95" s="18">
        <v>74496547</v>
      </c>
      <c r="F95" s="18">
        <v>27483907</v>
      </c>
      <c r="G95" s="18">
        <f t="shared" si="1"/>
        <v>101980454</v>
      </c>
      <c r="H95" s="18">
        <v>1109810</v>
      </c>
      <c r="I95" s="18">
        <v>51910559</v>
      </c>
      <c r="J95" s="18">
        <v>18566057</v>
      </c>
      <c r="K95" s="18">
        <v>2136105</v>
      </c>
      <c r="L95" s="18">
        <v>36863102</v>
      </c>
      <c r="M95" s="18">
        <f t="shared" si="2"/>
        <v>319620355</v>
      </c>
      <c r="N95" s="18"/>
      <c r="O95" s="18"/>
      <c r="P95" s="18"/>
      <c r="Q95" s="18"/>
      <c r="R95" s="18"/>
      <c r="S95" s="30"/>
    </row>
    <row r="96" spans="1:19" ht="12.75">
      <c r="A96" s="12" t="s">
        <v>8</v>
      </c>
      <c r="B96" s="18">
        <v>4335828</v>
      </c>
      <c r="C96" s="18">
        <v>50545395</v>
      </c>
      <c r="D96" s="18">
        <v>62394582</v>
      </c>
      <c r="E96" s="18">
        <v>75249159</v>
      </c>
      <c r="F96" s="18">
        <v>27255026</v>
      </c>
      <c r="G96" s="18">
        <f t="shared" si="1"/>
        <v>102504185</v>
      </c>
      <c r="H96" s="18">
        <v>1338264</v>
      </c>
      <c r="I96" s="18">
        <v>49743143</v>
      </c>
      <c r="J96" s="18">
        <v>15604894</v>
      </c>
      <c r="K96" s="18">
        <v>6310886</v>
      </c>
      <c r="L96" s="18">
        <v>38933333</v>
      </c>
      <c r="M96" s="18">
        <f t="shared" si="2"/>
        <v>331710510</v>
      </c>
      <c r="N96" s="18"/>
      <c r="O96" s="18"/>
      <c r="P96" s="18"/>
      <c r="Q96" s="18"/>
      <c r="R96" s="18"/>
      <c r="S96" s="30"/>
    </row>
    <row r="97" spans="1:19" ht="12.75">
      <c r="A97" s="12" t="s">
        <v>9</v>
      </c>
      <c r="B97" s="18">
        <v>2676146</v>
      </c>
      <c r="C97" s="18">
        <v>53050867</v>
      </c>
      <c r="D97" s="18">
        <v>62405710</v>
      </c>
      <c r="E97" s="18">
        <v>76304919</v>
      </c>
      <c r="F97" s="18">
        <v>26560987</v>
      </c>
      <c r="G97" s="18">
        <f t="shared" si="1"/>
        <v>102865906</v>
      </c>
      <c r="H97" s="18">
        <v>1449411</v>
      </c>
      <c r="I97" s="18">
        <v>49352385</v>
      </c>
      <c r="J97" s="18">
        <v>13997533</v>
      </c>
      <c r="K97" s="18">
        <v>2865259</v>
      </c>
      <c r="L97" s="18">
        <v>39003835</v>
      </c>
      <c r="M97" s="18">
        <f t="shared" si="2"/>
        <v>327667052</v>
      </c>
      <c r="N97" s="18"/>
      <c r="O97" s="18"/>
      <c r="P97" s="18"/>
      <c r="Q97" s="18"/>
      <c r="R97" s="18"/>
      <c r="S97" s="30"/>
    </row>
    <row r="98" spans="1:19" ht="12.75">
      <c r="A98" s="12" t="s">
        <v>10</v>
      </c>
      <c r="B98" s="17">
        <v>3212241</v>
      </c>
      <c r="C98" s="18">
        <v>54948085</v>
      </c>
      <c r="D98" s="18">
        <v>63242385</v>
      </c>
      <c r="E98" s="18">
        <v>76387163</v>
      </c>
      <c r="F98" s="18">
        <v>29260036</v>
      </c>
      <c r="G98" s="18">
        <f t="shared" si="1"/>
        <v>105647199</v>
      </c>
      <c r="H98" s="18">
        <v>1417408</v>
      </c>
      <c r="I98" s="18">
        <v>48487840</v>
      </c>
      <c r="J98" s="18">
        <v>13798121</v>
      </c>
      <c r="K98" s="18">
        <v>2906904</v>
      </c>
      <c r="L98" s="18">
        <v>40203465</v>
      </c>
      <c r="M98" s="18">
        <f t="shared" si="2"/>
        <v>333863648</v>
      </c>
      <c r="N98" s="18"/>
      <c r="O98" s="18"/>
      <c r="P98" s="18"/>
      <c r="Q98" s="18"/>
      <c r="R98" s="18"/>
      <c r="S98" s="30"/>
    </row>
    <row r="99" spans="1:19" ht="12.75">
      <c r="A99" s="12" t="s">
        <v>73</v>
      </c>
      <c r="B99" s="18">
        <v>3478012</v>
      </c>
      <c r="C99" s="18">
        <v>53281376</v>
      </c>
      <c r="D99" s="18">
        <v>61318378</v>
      </c>
      <c r="E99" s="18">
        <v>77451213</v>
      </c>
      <c r="F99" s="18">
        <v>28718735</v>
      </c>
      <c r="G99" s="18">
        <f t="shared" si="1"/>
        <v>106169948</v>
      </c>
      <c r="H99" s="18">
        <v>1420650</v>
      </c>
      <c r="I99" s="18">
        <v>51961799</v>
      </c>
      <c r="J99" s="18">
        <v>12325239</v>
      </c>
      <c r="K99" s="18">
        <v>2658698</v>
      </c>
      <c r="L99" s="18">
        <v>35107752</v>
      </c>
      <c r="M99" s="18">
        <f t="shared" si="2"/>
        <v>327721852</v>
      </c>
      <c r="N99" s="18"/>
      <c r="O99" s="18"/>
      <c r="P99" s="18"/>
      <c r="Q99" s="18"/>
      <c r="R99" s="18"/>
      <c r="S99" s="30"/>
    </row>
    <row r="100" spans="1:19" ht="12.75">
      <c r="A100" s="12" t="s">
        <v>43</v>
      </c>
      <c r="B100" s="18">
        <v>3177155</v>
      </c>
      <c r="C100" s="18">
        <v>51556599</v>
      </c>
      <c r="D100" s="18">
        <v>62043066</v>
      </c>
      <c r="E100" s="18">
        <v>79093660</v>
      </c>
      <c r="F100" s="18">
        <v>27804393</v>
      </c>
      <c r="G100" s="18">
        <f t="shared" si="1"/>
        <v>106898053</v>
      </c>
      <c r="H100" s="18">
        <v>1403853</v>
      </c>
      <c r="I100" s="18">
        <v>51573056</v>
      </c>
      <c r="J100" s="18">
        <v>11037861</v>
      </c>
      <c r="K100" s="18">
        <v>2493058</v>
      </c>
      <c r="L100" s="18">
        <v>36645798</v>
      </c>
      <c r="M100" s="18">
        <f>SUM(G100:L100)+B100+C100+D100</f>
        <v>326828499</v>
      </c>
      <c r="N100" s="18"/>
      <c r="O100" s="18"/>
      <c r="P100" s="18"/>
      <c r="Q100" s="18"/>
      <c r="R100" s="18"/>
      <c r="S100" s="30"/>
    </row>
    <row r="101" spans="1:19" ht="12.75">
      <c r="A101" s="12" t="s">
        <v>15</v>
      </c>
      <c r="B101" s="18">
        <v>3915875</v>
      </c>
      <c r="C101" s="18">
        <v>52135834</v>
      </c>
      <c r="D101" s="18">
        <v>61418871</v>
      </c>
      <c r="E101" s="18">
        <v>79878276</v>
      </c>
      <c r="F101" s="18">
        <v>27351397</v>
      </c>
      <c r="G101" s="18">
        <f t="shared" si="1"/>
        <v>107229673</v>
      </c>
      <c r="H101" s="18">
        <v>1194022</v>
      </c>
      <c r="I101" s="18">
        <v>49741938</v>
      </c>
      <c r="J101" s="18">
        <v>12401062</v>
      </c>
      <c r="K101" s="18">
        <v>2460256</v>
      </c>
      <c r="L101" s="18">
        <v>36203232</v>
      </c>
      <c r="M101" s="18">
        <f t="shared" si="2"/>
        <v>326700763</v>
      </c>
      <c r="N101" s="18"/>
      <c r="O101" s="18"/>
      <c r="P101" s="18"/>
      <c r="Q101" s="18"/>
      <c r="R101" s="18"/>
      <c r="S101" s="30"/>
    </row>
    <row r="102" spans="1:19" ht="12.75">
      <c r="A102" s="12" t="s">
        <v>74</v>
      </c>
      <c r="B102" s="18">
        <v>4055531</v>
      </c>
      <c r="C102" s="18">
        <v>52877811</v>
      </c>
      <c r="D102" s="18">
        <v>71803690</v>
      </c>
      <c r="E102" s="18">
        <v>80687344</v>
      </c>
      <c r="F102" s="18">
        <v>28301728</v>
      </c>
      <c r="G102" s="18">
        <f t="shared" si="1"/>
        <v>108989072</v>
      </c>
      <c r="H102" s="18">
        <v>1013805</v>
      </c>
      <c r="I102" s="18">
        <v>49829501</v>
      </c>
      <c r="J102" s="18">
        <v>11852388</v>
      </c>
      <c r="K102" s="18">
        <v>5381198</v>
      </c>
      <c r="L102" s="18">
        <v>35624162</v>
      </c>
      <c r="M102" s="18">
        <f t="shared" si="2"/>
        <v>341427158</v>
      </c>
      <c r="N102" s="18"/>
      <c r="O102" s="18"/>
      <c r="P102" s="18"/>
      <c r="Q102" s="18"/>
      <c r="R102" s="18"/>
      <c r="S102" s="30"/>
    </row>
    <row r="103" spans="1:19" ht="12.75">
      <c r="A103" s="12" t="s">
        <v>12</v>
      </c>
      <c r="B103" s="18">
        <v>3402298</v>
      </c>
      <c r="C103" s="18">
        <v>55096297</v>
      </c>
      <c r="D103" s="18">
        <v>67315197</v>
      </c>
      <c r="E103" s="18">
        <v>77840610</v>
      </c>
      <c r="F103" s="18">
        <v>31245457</v>
      </c>
      <c r="G103" s="18">
        <f t="shared" si="1"/>
        <v>109086067</v>
      </c>
      <c r="H103" s="18">
        <v>972915</v>
      </c>
      <c r="I103" s="18">
        <v>46021286</v>
      </c>
      <c r="J103" s="18">
        <v>11131160</v>
      </c>
      <c r="K103" s="18">
        <v>3581624</v>
      </c>
      <c r="L103" s="18">
        <v>35133328</v>
      </c>
      <c r="M103" s="18">
        <f t="shared" si="2"/>
        <v>331740172</v>
      </c>
      <c r="N103" s="18"/>
      <c r="O103" s="18"/>
      <c r="P103" s="18"/>
      <c r="Q103" s="18"/>
      <c r="R103" s="18"/>
      <c r="S103" s="30"/>
    </row>
    <row r="104" spans="1:19" ht="12.75">
      <c r="A104" s="12" t="s">
        <v>13</v>
      </c>
      <c r="B104" s="18">
        <v>4098565</v>
      </c>
      <c r="C104" s="18">
        <v>55377616</v>
      </c>
      <c r="D104" s="18">
        <v>69660256</v>
      </c>
      <c r="E104" s="18">
        <v>81912497</v>
      </c>
      <c r="F104" s="18">
        <v>31719913</v>
      </c>
      <c r="G104" s="18">
        <f t="shared" si="1"/>
        <v>113632410</v>
      </c>
      <c r="H104" s="18">
        <v>1004775</v>
      </c>
      <c r="I104" s="18">
        <v>45480690</v>
      </c>
      <c r="J104" s="18">
        <v>11498669</v>
      </c>
      <c r="K104" s="18">
        <v>3114716</v>
      </c>
      <c r="L104" s="18">
        <v>35299398</v>
      </c>
      <c r="M104" s="18">
        <f t="shared" si="2"/>
        <v>339167095</v>
      </c>
      <c r="N104" s="18"/>
      <c r="O104" s="18"/>
      <c r="P104" s="18"/>
      <c r="Q104" s="18"/>
      <c r="R104" s="18"/>
      <c r="S104" s="30"/>
    </row>
    <row r="105" spans="1:19" ht="12.75">
      <c r="A105" s="12" t="s">
        <v>14</v>
      </c>
      <c r="B105" s="17">
        <f>+'[2]2004tab8&amp;9A'!$AM$66</f>
        <v>5754406</v>
      </c>
      <c r="C105" s="17">
        <f>+'[2]2004tab8&amp;9A'!$AM$69</f>
        <v>56739727</v>
      </c>
      <c r="D105" s="17">
        <f>+'[2]2004tab8&amp;9A'!$AM$72</f>
        <v>73289578</v>
      </c>
      <c r="E105" s="17">
        <f>+'[2]2004tab8&amp;9A'!$AM$88</f>
        <v>83558293</v>
      </c>
      <c r="F105" s="17">
        <f>+'[2]2004tab8&amp;9A'!$AM$89</f>
        <v>29810530</v>
      </c>
      <c r="G105" s="17">
        <f>SUM(E105:F105)</f>
        <v>113368823</v>
      </c>
      <c r="H105" s="17">
        <f>+'[2]2004tab8&amp;9A'!$AM$103</f>
        <v>982281</v>
      </c>
      <c r="I105" s="17">
        <f>+'[2]2004tab8&amp;9A'!$AM$105</f>
        <v>42965345</v>
      </c>
      <c r="J105" s="17">
        <f>+'[2]2004tab8&amp;9A'!$AM$107</f>
        <v>12502739</v>
      </c>
      <c r="K105" s="17">
        <f>+'[2]2004tab8&amp;9A'!$AM$111</f>
        <v>4040583</v>
      </c>
      <c r="L105" s="17">
        <f>+'[2]2004tab8&amp;9A'!$AM$115</f>
        <v>34735136</v>
      </c>
      <c r="M105" s="19">
        <f>SUM(G105:L105)+B105+C105+D105</f>
        <v>344378618</v>
      </c>
      <c r="N105" s="19"/>
      <c r="O105" s="19"/>
      <c r="P105" s="19"/>
      <c r="Q105" s="19"/>
      <c r="R105" s="18"/>
      <c r="S105" s="30"/>
    </row>
    <row r="106" spans="2:19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30"/>
    </row>
    <row r="107" spans="1:19" ht="12.75">
      <c r="A107" s="15">
        <v>2005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30"/>
    </row>
    <row r="108" spans="1:19" ht="12.75">
      <c r="A108" s="12" t="s">
        <v>6</v>
      </c>
      <c r="B108" s="17">
        <f>+'[1]2005tab8&amp;9A'!$AB$66</f>
        <v>3617402</v>
      </c>
      <c r="C108" s="17">
        <f>+'[1]2005tab8&amp;9A'!$AB$69</f>
        <v>56233503</v>
      </c>
      <c r="D108" s="17">
        <f>+'[1]2005tab8&amp;9A'!$AB$72</f>
        <v>68242954</v>
      </c>
      <c r="E108" s="17">
        <f>+'[1]2005tab8&amp;9A'!$AB$88</f>
        <v>85563237</v>
      </c>
      <c r="F108" s="17">
        <f>+'[1]2005tab8&amp;9A'!$AB$89</f>
        <v>30803555</v>
      </c>
      <c r="G108" s="17">
        <f aca="true" t="shared" si="3" ref="G108:G114">SUM(E108:F108)</f>
        <v>116366792</v>
      </c>
      <c r="H108" s="17">
        <f>+'[1]2005tab8&amp;9A'!$AB$103</f>
        <v>766172</v>
      </c>
      <c r="I108" s="17">
        <f>+'[1]2005tab8&amp;9A'!$AB$105</f>
        <v>42543206</v>
      </c>
      <c r="J108" s="17">
        <f>+'[1]2005tab8&amp;9A'!$AB$107</f>
        <v>13089203</v>
      </c>
      <c r="K108" s="17">
        <f>+'[1]2005tab8&amp;9A'!$AB$111</f>
        <v>4107380</v>
      </c>
      <c r="L108" s="17">
        <f>+'[1]2005tab8&amp;9A'!$AB$115</f>
        <v>38089920</v>
      </c>
      <c r="M108" s="19">
        <f aca="true" t="shared" si="4" ref="M108:M114">SUM(G108:L108)+B108+C108+D108</f>
        <v>343056532</v>
      </c>
      <c r="N108" s="19"/>
      <c r="O108" s="19"/>
      <c r="P108" s="19"/>
      <c r="Q108" s="19"/>
      <c r="R108" s="18"/>
      <c r="S108" s="30"/>
    </row>
    <row r="109" spans="1:17" ht="12.75">
      <c r="A109" s="12" t="s">
        <v>7</v>
      </c>
      <c r="B109" s="17">
        <f>+'[1]2005tab8&amp;9A'!$AC$66</f>
        <v>2831498</v>
      </c>
      <c r="C109" s="17">
        <f>+'[1]2005tab8&amp;9A'!$AC$69</f>
        <v>55000328</v>
      </c>
      <c r="D109" s="17">
        <f>+'[1]2005tab8&amp;9A'!$AC$72</f>
        <v>67581884</v>
      </c>
      <c r="E109" s="17">
        <f>+'[1]2005tab8&amp;9A'!$AC$88</f>
        <v>86241942</v>
      </c>
      <c r="F109" s="17">
        <f>+'[1]2005tab8&amp;9A'!$AC$89</f>
        <v>30202140</v>
      </c>
      <c r="G109" s="17">
        <f t="shared" si="3"/>
        <v>116444082</v>
      </c>
      <c r="H109" s="17">
        <f>+'[1]2005tab8&amp;9A'!$AC$103</f>
        <v>861167</v>
      </c>
      <c r="I109" s="17">
        <f>+'[1]2005tab8&amp;9A'!$AC$105</f>
        <v>42711759</v>
      </c>
      <c r="J109" s="17">
        <f>+'[1]2005tab8&amp;9A'!$AC$107</f>
        <v>12511886</v>
      </c>
      <c r="K109" s="17">
        <f>+'[1]2005tab8&amp;9A'!$AC$111</f>
        <v>4360589</v>
      </c>
      <c r="L109" s="17">
        <f>+'[1]2005tab8&amp;9A'!$AC$115</f>
        <v>37174655</v>
      </c>
      <c r="M109" s="19">
        <f t="shared" si="4"/>
        <v>339477848</v>
      </c>
      <c r="N109" s="19"/>
      <c r="O109" s="19"/>
      <c r="P109" s="19"/>
      <c r="Q109" s="19"/>
    </row>
    <row r="110" spans="1:17" ht="12.75">
      <c r="A110" s="12" t="s">
        <v>8</v>
      </c>
      <c r="B110" s="17">
        <f>+'[1]2005tab8&amp;9A'!$AD$66</f>
        <v>5139878</v>
      </c>
      <c r="C110" s="17">
        <f>+'[1]2005tab8&amp;9A'!$AD$69</f>
        <v>59776134</v>
      </c>
      <c r="D110" s="17">
        <f>+'[1]2005tab8&amp;9A'!$AD$72</f>
        <v>67327150</v>
      </c>
      <c r="E110" s="17">
        <f>+'[1]2005tab8&amp;9A'!$AD$88</f>
        <v>88548436</v>
      </c>
      <c r="F110" s="17">
        <f>+'[1]2005tab8&amp;9A'!$AD$89</f>
        <v>29896443</v>
      </c>
      <c r="G110" s="17">
        <f t="shared" si="3"/>
        <v>118444879</v>
      </c>
      <c r="H110" s="17">
        <f>+'[1]2005tab8&amp;9A'!$AD$103</f>
        <v>874082</v>
      </c>
      <c r="I110" s="17">
        <f>+'[1]2005tab8&amp;9A'!$AD$105</f>
        <v>40274703</v>
      </c>
      <c r="J110" s="17">
        <f>+'[1]2005tab8&amp;9A'!$AD$107</f>
        <v>11285200</v>
      </c>
      <c r="K110" s="17">
        <f>+'[1]2005tab8&amp;9A'!$AD$111</f>
        <v>6330591</v>
      </c>
      <c r="L110" s="17">
        <f>+'[1]2005tab8&amp;9A'!$AD$115</f>
        <v>33999804</v>
      </c>
      <c r="M110" s="19">
        <f t="shared" si="4"/>
        <v>343452421</v>
      </c>
      <c r="N110" s="19"/>
      <c r="O110" s="19"/>
      <c r="P110" s="19"/>
      <c r="Q110" s="19"/>
    </row>
    <row r="111" spans="1:17" ht="12.75">
      <c r="A111" s="12" t="s">
        <v>9</v>
      </c>
      <c r="B111" s="17">
        <f>+'[1]2005tab8&amp;9A'!$AE$66</f>
        <v>3307597</v>
      </c>
      <c r="C111" s="17">
        <f>+'[1]2005tab8&amp;9A'!$AE$69</f>
        <v>63041365</v>
      </c>
      <c r="D111" s="17">
        <f>+'[1]2005tab8&amp;9A'!$AE$72</f>
        <v>65096340</v>
      </c>
      <c r="E111" s="17">
        <f>+'[1]2005tab8&amp;9A'!$AE$88</f>
        <v>89533797</v>
      </c>
      <c r="F111" s="17">
        <f>+'[1]2005tab8&amp;9A'!$AE$89</f>
        <v>28872152</v>
      </c>
      <c r="G111" s="17">
        <f t="shared" si="3"/>
        <v>118405949</v>
      </c>
      <c r="H111" s="17">
        <f>+'[1]2005tab8&amp;9A'!$AE$103</f>
        <v>889712</v>
      </c>
      <c r="I111" s="17">
        <f>+'[1]2005tab8&amp;9A'!$AE$105</f>
        <v>39981331</v>
      </c>
      <c r="J111" s="17">
        <f>+'[1]2005tab8&amp;9A'!$AE$107</f>
        <v>11349346</v>
      </c>
      <c r="K111" s="17">
        <f>+'[1]2005tab8&amp;9A'!$AE$111</f>
        <v>3564097</v>
      </c>
      <c r="L111" s="17">
        <f>+'[1]2005tab8&amp;9A'!$AE$115</f>
        <v>35523718</v>
      </c>
      <c r="M111" s="19">
        <f t="shared" si="4"/>
        <v>341159455</v>
      </c>
      <c r="N111" s="19"/>
      <c r="O111" s="19"/>
      <c r="P111" s="19"/>
      <c r="Q111" s="19"/>
    </row>
    <row r="112" spans="1:17" ht="12.75">
      <c r="A112" s="12" t="s">
        <v>10</v>
      </c>
      <c r="B112" s="17">
        <f>+'[1]2005tab8&amp;9A'!$AF$66</f>
        <v>4166093</v>
      </c>
      <c r="C112" s="17">
        <f>+'[1]2005tab8&amp;9A'!$AF$69</f>
        <v>59256872</v>
      </c>
      <c r="D112" s="17">
        <f>+'[1]2005tab8&amp;9A'!$AF$72</f>
        <v>60650349</v>
      </c>
      <c r="E112" s="17">
        <f>+'[1]2005tab8&amp;9A'!$AF$88</f>
        <v>90770234</v>
      </c>
      <c r="F112" s="17">
        <f>+'[1]2005tab8&amp;9A'!$AF$89</f>
        <v>29559494</v>
      </c>
      <c r="G112" s="17">
        <f t="shared" si="3"/>
        <v>120329728</v>
      </c>
      <c r="H112" s="17">
        <f>+'[1]2005tab8&amp;9A'!$AF$103</f>
        <v>1025647</v>
      </c>
      <c r="I112" s="17">
        <f>+'[1]2005tab8&amp;9A'!$AF$105</f>
        <v>40243231</v>
      </c>
      <c r="J112" s="17">
        <f>+'[1]2005tab8&amp;9A'!$AF$107</f>
        <v>15755387</v>
      </c>
      <c r="K112" s="17">
        <f>+'[1]2005tab8&amp;9A'!$AF$111</f>
        <v>3691348</v>
      </c>
      <c r="L112" s="17">
        <f>+'[1]2005tab8&amp;9A'!$AF$115</f>
        <v>36653062</v>
      </c>
      <c r="M112" s="19">
        <f t="shared" si="4"/>
        <v>341771717</v>
      </c>
      <c r="N112" s="19"/>
      <c r="O112" s="19"/>
      <c r="P112" s="19"/>
      <c r="Q112" s="19"/>
    </row>
    <row r="113" spans="1:17" ht="12.75">
      <c r="A113" s="12" t="s">
        <v>73</v>
      </c>
      <c r="B113" s="17">
        <f>+'[1]2005tab8&amp;9A'!$AG$66</f>
        <v>4033958</v>
      </c>
      <c r="C113" s="17">
        <f>+'[1]2005tab8&amp;9A'!$AG$69</f>
        <v>61415534</v>
      </c>
      <c r="D113" s="17">
        <f>+'[1]2005tab8&amp;9A'!$AG$72</f>
        <v>61079578</v>
      </c>
      <c r="E113" s="17">
        <f>+'[1]2005tab8&amp;9A'!$AG$88</f>
        <v>88829535</v>
      </c>
      <c r="F113" s="17">
        <f>+'[1]2005tab8&amp;9A'!$AG$89</f>
        <v>36683734</v>
      </c>
      <c r="G113" s="17">
        <f t="shared" si="3"/>
        <v>125513269</v>
      </c>
      <c r="H113" s="17">
        <f>+'[1]2005tab8&amp;9A'!$AG$103</f>
        <v>1185219</v>
      </c>
      <c r="I113" s="17">
        <f>+'[1]2005tab8&amp;9A'!$AG$105</f>
        <v>39539498</v>
      </c>
      <c r="J113" s="17">
        <f>+'[1]2005tab8&amp;9A'!$AG$107</f>
        <v>16920230</v>
      </c>
      <c r="K113" s="17">
        <f>+'[1]2005tab8&amp;9A'!$AG$111</f>
        <v>3484225</v>
      </c>
      <c r="L113" s="17">
        <f>+'[1]2005tab8&amp;9A'!$AG$115</f>
        <v>33181482</v>
      </c>
      <c r="M113" s="19">
        <f t="shared" si="4"/>
        <v>346352993</v>
      </c>
      <c r="N113" s="19"/>
      <c r="O113" s="19"/>
      <c r="P113" s="19"/>
      <c r="Q113" s="19"/>
    </row>
    <row r="114" spans="1:17" ht="12.75">
      <c r="A114" s="12" t="s">
        <v>43</v>
      </c>
      <c r="B114" s="17">
        <f>+'[1]2005tab8&amp;9A'!$AH$66</f>
        <v>3407385</v>
      </c>
      <c r="C114" s="17">
        <f>+'[1]2005tab8&amp;9A'!$AH$69</f>
        <v>63309794</v>
      </c>
      <c r="D114" s="17">
        <f>+'[1]2005tab8&amp;9A'!$AH$72</f>
        <v>63755321</v>
      </c>
      <c r="E114" s="17">
        <f>+'[1]2005tab8&amp;9A'!$AH$88</f>
        <v>89605628</v>
      </c>
      <c r="F114" s="17">
        <f>+'[1]2005tab8&amp;9A'!$AH$89</f>
        <v>34616432</v>
      </c>
      <c r="G114" s="17">
        <f t="shared" si="3"/>
        <v>124222060</v>
      </c>
      <c r="H114" s="17">
        <f>+'[1]2005tab8&amp;9A'!$AH$103</f>
        <v>1294560</v>
      </c>
      <c r="I114" s="17">
        <f>+'[1]2005tab8&amp;9A'!$AH$105</f>
        <v>39614796</v>
      </c>
      <c r="J114" s="17">
        <f>+'[1]2005tab8&amp;9A'!$AH$107</f>
        <v>15945557</v>
      </c>
      <c r="K114" s="17">
        <f>+'[1]2005tab8&amp;9A'!$AH$111</f>
        <v>2748861</v>
      </c>
      <c r="L114" s="17">
        <f>+'[1]2005tab8&amp;9A'!$AH$115</f>
        <v>32931731</v>
      </c>
      <c r="M114" s="19">
        <f t="shared" si="4"/>
        <v>347230065</v>
      </c>
      <c r="N114" s="19"/>
      <c r="O114" s="19"/>
      <c r="P114" s="19"/>
      <c r="Q114" s="19"/>
    </row>
    <row r="115" spans="1:17" ht="12.75">
      <c r="A115" s="12" t="s">
        <v>15</v>
      </c>
      <c r="B115" s="17">
        <f>+'[1]2005tab8&amp;9A'!$AI$66</f>
        <v>4476719</v>
      </c>
      <c r="C115" s="17">
        <f>+'[1]2005tab8&amp;9A'!$AI$69</f>
        <v>62223046</v>
      </c>
      <c r="D115" s="17">
        <f>+'[1]2005tab8&amp;9A'!$AI$72</f>
        <v>67743944</v>
      </c>
      <c r="E115" s="17">
        <f>+'[1]2005tab8&amp;9A'!$AI$88</f>
        <v>89716198</v>
      </c>
      <c r="F115" s="17">
        <f>+'[1]2005tab8&amp;9A'!$AI$89</f>
        <v>30690677</v>
      </c>
      <c r="G115" s="17">
        <f>SUM(E115:F115)</f>
        <v>120406875</v>
      </c>
      <c r="H115" s="17">
        <f>+'[1]2005tab8&amp;9A'!$AI$103</f>
        <v>1262881</v>
      </c>
      <c r="I115" s="17">
        <f>+'[1]2005tab8&amp;9A'!$AI$105</f>
        <v>39374040</v>
      </c>
      <c r="J115" s="17">
        <f>+'[1]2005tab8&amp;9A'!$AI$107</f>
        <v>16428816</v>
      </c>
      <c r="K115" s="17">
        <f>+'[1]2005tab8&amp;9A'!$AI$111</f>
        <v>2976696</v>
      </c>
      <c r="L115" s="17">
        <f>+'[1]2005tab8&amp;9A'!$AI$115</f>
        <v>32141088</v>
      </c>
      <c r="M115" s="19">
        <f>SUM(G115:L115)+B115+C115+D115</f>
        <v>347034105</v>
      </c>
      <c r="N115" s="19"/>
      <c r="O115" s="19"/>
      <c r="P115" s="19"/>
      <c r="Q115" s="19"/>
    </row>
    <row r="116" spans="1:17" ht="12.75">
      <c r="A116" s="12" t="s">
        <v>74</v>
      </c>
      <c r="B116" s="17">
        <f>+'[1]2005tab8&amp;9A'!$AJ$66</f>
        <v>3320840</v>
      </c>
      <c r="C116" s="17">
        <f>+'[1]2005tab8&amp;9A'!$AJ$69</f>
        <v>62486919</v>
      </c>
      <c r="D116" s="17">
        <f>+'[1]2005tab8&amp;9A'!$AJ$72</f>
        <v>71328070</v>
      </c>
      <c r="E116" s="17">
        <v>93714546</v>
      </c>
      <c r="F116" s="17">
        <v>31127759</v>
      </c>
      <c r="G116" s="17">
        <f>SUM(E116:F116)</f>
        <v>124842305</v>
      </c>
      <c r="H116" s="17">
        <f>+'[1]2005tab8&amp;9A'!$AJ$103</f>
        <v>1081318</v>
      </c>
      <c r="I116" s="17">
        <f>+'[1]2005tab8&amp;9A'!$AJ$105</f>
        <v>39269161</v>
      </c>
      <c r="J116" s="17">
        <f>+'[1]2005tab8&amp;9A'!$AJ$107</f>
        <v>16164873</v>
      </c>
      <c r="K116" s="17">
        <f>+'[1]2005tab8&amp;9A'!$AJ$111</f>
        <v>4860898</v>
      </c>
      <c r="L116" s="17">
        <f>+'[1]2005tab8&amp;9A'!$AJ$115</f>
        <v>33221145</v>
      </c>
      <c r="M116" s="19">
        <f>SUM(G116:L116)+B116+C116+D116</f>
        <v>356575529</v>
      </c>
      <c r="N116" s="19"/>
      <c r="O116" s="19"/>
      <c r="P116" s="19"/>
      <c r="Q116" s="19"/>
    </row>
    <row r="117" spans="1:17" ht="12.75">
      <c r="A117" s="12" t="s">
        <v>12</v>
      </c>
      <c r="B117" s="17">
        <f>+'[1]2005tab8&amp;9A'!$AK$66</f>
        <v>3514739</v>
      </c>
      <c r="C117" s="17">
        <f>+'[1]2005tab8&amp;9A'!$AK$69</f>
        <v>59007121</v>
      </c>
      <c r="D117" s="17">
        <f>+'[1]2005tab8&amp;9A'!$AK$72</f>
        <v>78675524</v>
      </c>
      <c r="E117" s="17">
        <f>+'[1]2005tab8&amp;9A'!$AK$88</f>
        <v>95774228</v>
      </c>
      <c r="F117" s="17">
        <f>+'[1]2005tab8&amp;9A'!$AK$89</f>
        <v>30792173</v>
      </c>
      <c r="G117" s="17">
        <f>SUM(E117:F117)</f>
        <v>126566401</v>
      </c>
      <c r="H117" s="17">
        <f>+'[1]2005tab8&amp;9A'!$AK$103</f>
        <v>1199649</v>
      </c>
      <c r="I117" s="17">
        <f>+'[1]2005tab8&amp;9A'!$AK$105</f>
        <v>39416015</v>
      </c>
      <c r="J117" s="17">
        <f>+'[1]2005tab8&amp;9A'!$AK$107</f>
        <v>16055441</v>
      </c>
      <c r="K117" s="17">
        <f>+'[1]2005tab8&amp;9A'!$AK$111</f>
        <v>2901446</v>
      </c>
      <c r="L117" s="17">
        <f>+'[1]2005tab8&amp;9A'!$AK$115</f>
        <v>37399309</v>
      </c>
      <c r="M117" s="19">
        <f>SUM(G117:L117)+B117+C117+D117</f>
        <v>364735645</v>
      </c>
      <c r="N117" s="19"/>
      <c r="O117" s="19"/>
      <c r="P117" s="19"/>
      <c r="Q117" s="19"/>
    </row>
    <row r="118" spans="1:17" ht="12.75">
      <c r="A118" s="12" t="s">
        <v>13</v>
      </c>
      <c r="B118" s="17">
        <f>+'[1]2005tab8&amp;9A'!$AL$66</f>
        <v>4171299</v>
      </c>
      <c r="C118" s="17">
        <f>+'[1]2005tab8&amp;9A'!$AL$69</f>
        <v>56925620</v>
      </c>
      <c r="D118" s="17">
        <f>+'[1]2005tab8&amp;9A'!$AL$72</f>
        <v>76485634</v>
      </c>
      <c r="E118" s="17">
        <f>+'[1]2005tab8&amp;9A'!$AL$88</f>
        <v>99178885</v>
      </c>
      <c r="F118" s="17">
        <f>+'[1]2005tab8&amp;9A'!$AL$89</f>
        <v>34039664</v>
      </c>
      <c r="G118" s="17">
        <f>SUM(E118:F118)</f>
        <v>133218549</v>
      </c>
      <c r="H118" s="17">
        <f>+'[1]2005tab8&amp;9A'!$AL$103</f>
        <v>1036383</v>
      </c>
      <c r="I118" s="17">
        <f>+'[1]2005tab8&amp;9A'!$AL$105</f>
        <v>39701224</v>
      </c>
      <c r="J118" s="17">
        <f>+'[1]2005tab8&amp;9A'!$AL$107</f>
        <v>15758083</v>
      </c>
      <c r="K118" s="17">
        <f>+'[1]2005tab8&amp;9A'!$AL$111</f>
        <v>2780235</v>
      </c>
      <c r="L118" s="17">
        <f>+'[1]2005tab8&amp;9A'!$AL$115</f>
        <v>37038384</v>
      </c>
      <c r="M118" s="19">
        <f>SUM(G118:L118)+B118+C118+D118</f>
        <v>367115411</v>
      </c>
      <c r="N118" s="19"/>
      <c r="O118" s="19"/>
      <c r="P118" s="19"/>
      <c r="Q118" s="19"/>
    </row>
    <row r="119" spans="1:17" ht="12.75">
      <c r="A119" s="12" t="s">
        <v>14</v>
      </c>
      <c r="B119" s="17">
        <f>+'[1]2005tab8&amp;9A'!$AM$66</f>
        <v>6014369</v>
      </c>
      <c r="C119" s="17">
        <f>+'[1]2005tab8&amp;9A'!$AM$69</f>
        <v>57747990</v>
      </c>
      <c r="D119" s="17">
        <f>+'[1]2005tab8&amp;9A'!$AM$72</f>
        <v>75443885</v>
      </c>
      <c r="E119" s="17">
        <f>+'[1]2005tab8&amp;9A'!$AM$88</f>
        <v>99544159</v>
      </c>
      <c r="F119" s="17">
        <f>+'[1]2005tab8&amp;9A'!$AM$89</f>
        <v>32551144</v>
      </c>
      <c r="G119" s="17">
        <f>SUM(E119:F119)</f>
        <v>132095303</v>
      </c>
      <c r="H119" s="17">
        <f>+'[1]2005tab8&amp;9A'!$AM$103</f>
        <v>957433</v>
      </c>
      <c r="I119" s="17">
        <f>+'[1]2005tab8&amp;9A'!$AM$105</f>
        <v>39866512</v>
      </c>
      <c r="J119" s="17">
        <f>+'[1]2005tab8&amp;9A'!$AM$107</f>
        <v>15294021</v>
      </c>
      <c r="K119" s="17">
        <f>+'[1]2005tab8&amp;9A'!$AM$111</f>
        <v>3472275</v>
      </c>
      <c r="L119" s="17">
        <f>+'[1]2005tab8&amp;9A'!$AM$115</f>
        <v>36184689</v>
      </c>
      <c r="M119" s="19">
        <f>SUM(G119:L119)+B119+C119+D119</f>
        <v>367076477</v>
      </c>
      <c r="N119" s="19"/>
      <c r="O119" s="19"/>
      <c r="P119" s="19"/>
      <c r="Q119" s="19"/>
    </row>
    <row r="120" spans="13:17" ht="12.75">
      <c r="M120" s="19"/>
      <c r="N120" s="19"/>
      <c r="O120" s="19"/>
      <c r="P120" s="19"/>
      <c r="Q120" s="19"/>
    </row>
    <row r="121" spans="1:17" ht="12.75">
      <c r="A121" s="15">
        <v>2006</v>
      </c>
      <c r="M121" s="19"/>
      <c r="N121" s="19"/>
      <c r="O121" s="19"/>
      <c r="P121" s="19"/>
      <c r="Q121" s="19"/>
    </row>
    <row r="122" spans="1:17" ht="12.75">
      <c r="A122" s="12" t="s">
        <v>6</v>
      </c>
      <c r="B122" s="17">
        <f>+'[3]2006tab8&amp;9A'!$AB$66</f>
        <v>4090672</v>
      </c>
      <c r="C122" s="17">
        <f>+'[3]2006tab8&amp;9A'!$AB$69</f>
        <v>63718025</v>
      </c>
      <c r="D122" s="17">
        <f>+'[3]2006tab8&amp;9A'!$AB$72</f>
        <v>76672672</v>
      </c>
      <c r="E122" s="17">
        <f>+'[3]2006tab8&amp;9A'!$AB$88</f>
        <v>101436246</v>
      </c>
      <c r="F122" s="17">
        <f>+'[3]2006tab8&amp;9A'!$AB$89</f>
        <v>30039757</v>
      </c>
      <c r="G122" s="17">
        <f aca="true" t="shared" si="5" ref="G122:G127">SUM(E122:F122)</f>
        <v>131476003</v>
      </c>
      <c r="H122" s="17">
        <f>+'[3]2006tab8&amp;9A'!$AB$103</f>
        <v>1150418</v>
      </c>
      <c r="I122" s="17">
        <f>+'[3]2006tab8&amp;9A'!$AB$105</f>
        <v>41946227</v>
      </c>
      <c r="J122" s="17">
        <f>+'[3]2006tab8&amp;9A'!$AB$107</f>
        <v>14721210</v>
      </c>
      <c r="K122" s="17">
        <f>+'[3]2006tab8&amp;9A'!$AB$111</f>
        <v>2989935</v>
      </c>
      <c r="L122" s="17">
        <f>+'[3]2006tab8&amp;9A'!$AB$115</f>
        <v>35530199</v>
      </c>
      <c r="M122" s="19">
        <f aca="true" t="shared" si="6" ref="M122:M127">SUM(G122:L122)+B122+C122+D122</f>
        <v>372295361</v>
      </c>
      <c r="N122" s="19"/>
      <c r="O122" s="19"/>
      <c r="P122" s="19"/>
      <c r="Q122" s="19"/>
    </row>
    <row r="123" spans="1:17" ht="12.75">
      <c r="A123" s="12" t="s">
        <v>7</v>
      </c>
      <c r="B123" s="17">
        <f>+'[3]2006tab8&amp;9A'!$AC$66</f>
        <v>4368550</v>
      </c>
      <c r="C123" s="17">
        <f>+'[3]2006tab8&amp;9A'!$AC$69</f>
        <v>59900912</v>
      </c>
      <c r="D123" s="17">
        <f>+'[3]2006tab8&amp;9A'!$AC$72</f>
        <v>81452428</v>
      </c>
      <c r="E123" s="17">
        <f>+'[3]2006tab8&amp;9A'!$AC$88</f>
        <v>100336712</v>
      </c>
      <c r="F123" s="17">
        <f>+'[3]2006tab8&amp;9A'!$AC$89</f>
        <v>30176627</v>
      </c>
      <c r="G123" s="17">
        <f t="shared" si="5"/>
        <v>130513339</v>
      </c>
      <c r="H123" s="17">
        <f>+'[3]2006tab8&amp;9A'!$AC$103</f>
        <v>1052956</v>
      </c>
      <c r="I123" s="17">
        <f>+'[3]2006tab8&amp;9A'!$AC$105</f>
        <v>41708971</v>
      </c>
      <c r="J123" s="17">
        <f>+'[3]2006tab8&amp;9A'!$AC$107</f>
        <v>14634879</v>
      </c>
      <c r="K123" s="17">
        <f>+'[3]2006tab8&amp;9A'!$AC$111</f>
        <v>4357463</v>
      </c>
      <c r="L123" s="17">
        <f>+'[3]2006tab8&amp;9A'!$AC$115</f>
        <v>38194610</v>
      </c>
      <c r="M123" s="19">
        <f t="shared" si="6"/>
        <v>376184108</v>
      </c>
      <c r="N123" s="19"/>
      <c r="O123" s="19"/>
      <c r="P123" s="19"/>
      <c r="Q123" s="19"/>
    </row>
    <row r="124" spans="1:17" ht="12.75">
      <c r="A124" s="12" t="s">
        <v>8</v>
      </c>
      <c r="B124" s="17">
        <f>+'[3]2006tab8&amp;9A'!$AD$66</f>
        <v>3519559</v>
      </c>
      <c r="C124" s="17">
        <f>+'[3]2006tab8&amp;9A'!$AD$69</f>
        <v>66793037</v>
      </c>
      <c r="D124" s="17">
        <f>+'[3]2006tab8&amp;9A'!$AD$72</f>
        <v>83846402</v>
      </c>
      <c r="E124" s="17">
        <f>+'[3]2006tab8&amp;9A'!$AD$88</f>
        <v>102911393</v>
      </c>
      <c r="F124" s="17">
        <f>+'[3]2006tab8&amp;9A'!$AD$89</f>
        <v>29052183</v>
      </c>
      <c r="G124" s="17">
        <f t="shared" si="5"/>
        <v>131963576</v>
      </c>
      <c r="H124" s="17">
        <f>+'[3]2006tab8&amp;9A'!$AD$103</f>
        <v>1149294</v>
      </c>
      <c r="I124" s="17">
        <f>+'[3]2006tab8&amp;9A'!$AD$105</f>
        <v>40634270</v>
      </c>
      <c r="J124" s="17">
        <f>+'[3]2006tab8&amp;9A'!$AD$107</f>
        <v>14361039</v>
      </c>
      <c r="K124" s="17">
        <f>+'[3]2006tab8&amp;9A'!$AD$111</f>
        <v>7331117</v>
      </c>
      <c r="L124" s="17">
        <f>+'[3]2006tab8&amp;9A'!$AD$115</f>
        <v>36161194</v>
      </c>
      <c r="M124" s="19">
        <f t="shared" si="6"/>
        <v>385759488</v>
      </c>
      <c r="N124" s="19"/>
      <c r="O124" s="19"/>
      <c r="P124" s="19"/>
      <c r="Q124" s="19"/>
    </row>
    <row r="125" spans="1:17" ht="12.75">
      <c r="A125" s="12" t="s">
        <v>9</v>
      </c>
      <c r="B125" s="17">
        <f>+'[3]2006tab8&amp;9A'!$AE$66</f>
        <v>3589974</v>
      </c>
      <c r="C125" s="17">
        <f>+'[3]2006tab8&amp;9A'!$AE$69</f>
        <v>71081736</v>
      </c>
      <c r="D125" s="17">
        <f>+'[3]2006tab8&amp;9A'!$AE$72</f>
        <v>81179535</v>
      </c>
      <c r="E125" s="17">
        <f>+'[3]2006tab8&amp;9A'!$AE$88</f>
        <v>103791508</v>
      </c>
      <c r="F125" s="17">
        <f>+'[3]2006tab8&amp;9A'!$AE$89</f>
        <v>29338984</v>
      </c>
      <c r="G125" s="17">
        <f t="shared" si="5"/>
        <v>133130492</v>
      </c>
      <c r="H125" s="17">
        <f>+'[3]2006tab8&amp;9A'!$AE$103</f>
        <v>1100668</v>
      </c>
      <c r="I125" s="17">
        <f>+'[3]2006tab8&amp;9A'!$AE$105</f>
        <v>40440255</v>
      </c>
      <c r="J125" s="17">
        <f>+'[3]2006tab8&amp;9A'!$AE$107</f>
        <v>14685535</v>
      </c>
      <c r="K125" s="17">
        <f>+'[3]2006tab8&amp;9A'!$AE$111</f>
        <v>3669549</v>
      </c>
      <c r="L125" s="17">
        <f>+'[3]2006tab8&amp;9A'!$AE$115</f>
        <v>36282750</v>
      </c>
      <c r="M125" s="19">
        <f t="shared" si="6"/>
        <v>385160494</v>
      </c>
      <c r="N125" s="19"/>
      <c r="O125" s="19"/>
      <c r="P125" s="19"/>
      <c r="Q125" s="19"/>
    </row>
    <row r="126" spans="1:17" ht="12.75">
      <c r="A126" s="12" t="s">
        <v>10</v>
      </c>
      <c r="B126" s="17">
        <f>+'[3]2006tab8&amp;9A'!$AF$66</f>
        <v>4458074</v>
      </c>
      <c r="C126" s="17">
        <f>+'[3]2006tab8&amp;9A'!$AF$69</f>
        <v>73090817</v>
      </c>
      <c r="D126" s="17">
        <f>+'[3]2006tab8&amp;9A'!$AF$72</f>
        <v>83793180</v>
      </c>
      <c r="E126" s="17">
        <f>+'[3]2006tab8&amp;9A'!$AF$88</f>
        <v>105012708</v>
      </c>
      <c r="F126" s="17">
        <f>+'[3]2006tab8&amp;9A'!$AF$89</f>
        <v>30095315</v>
      </c>
      <c r="G126" s="17">
        <f t="shared" si="5"/>
        <v>135108023</v>
      </c>
      <c r="H126" s="17">
        <f>+'[3]2006tab8&amp;9A'!$AF$103</f>
        <v>1117982</v>
      </c>
      <c r="I126" s="17">
        <f>+'[3]2006tab8&amp;9A'!$AF$105</f>
        <v>35762745</v>
      </c>
      <c r="J126" s="17">
        <f>+'[3]2006tab8&amp;9A'!$AF$107</f>
        <v>14741990</v>
      </c>
      <c r="K126" s="17">
        <f>+'[3]2006tab8&amp;9A'!$AF$111</f>
        <v>2808876</v>
      </c>
      <c r="L126" s="17">
        <f>+'[3]2006tab8&amp;9A'!$AF$115</f>
        <v>36669190</v>
      </c>
      <c r="M126" s="19">
        <f t="shared" si="6"/>
        <v>387550877</v>
      </c>
      <c r="N126" s="19"/>
      <c r="O126" s="19"/>
      <c r="P126" s="19"/>
      <c r="Q126" s="19"/>
    </row>
    <row r="127" spans="1:17" ht="12.75">
      <c r="A127" s="12" t="s">
        <v>73</v>
      </c>
      <c r="B127" s="17">
        <f>+'[3]2006tab8&amp;9A'!$AG$66</f>
        <v>3254274</v>
      </c>
      <c r="C127" s="17">
        <f>+'[3]2006tab8&amp;9A'!$AG$69</f>
        <v>70857091</v>
      </c>
      <c r="D127" s="17">
        <f>+'[3]2006tab8&amp;9A'!$AG$72</f>
        <v>90768457</v>
      </c>
      <c r="E127" s="17">
        <f>+'[3]2006tab8&amp;9A'!$AG$88</f>
        <v>109273471</v>
      </c>
      <c r="F127" s="17">
        <f>+'[3]2006tab8&amp;9A'!$AG$89</f>
        <v>30991795</v>
      </c>
      <c r="G127" s="17">
        <f t="shared" si="5"/>
        <v>140265266</v>
      </c>
      <c r="H127" s="17">
        <f>+'[3]2006tab8&amp;9A'!$AG$103</f>
        <v>1340198</v>
      </c>
      <c r="I127" s="17">
        <f>+'[3]2006tab8&amp;9A'!$AG$105</f>
        <v>37174884</v>
      </c>
      <c r="J127" s="17">
        <f>+'[3]2006tab8&amp;9A'!$AG$107</f>
        <v>15884441</v>
      </c>
      <c r="K127" s="17">
        <f>+'[3]2006tab8&amp;9A'!$AG$111</f>
        <v>5249672</v>
      </c>
      <c r="L127" s="17">
        <f>+'[3]2006tab8&amp;9A'!$AG$115</f>
        <v>35085109</v>
      </c>
      <c r="M127" s="19">
        <f t="shared" si="6"/>
        <v>399879392</v>
      </c>
      <c r="N127" s="19"/>
      <c r="O127" s="19"/>
      <c r="P127" s="19"/>
      <c r="Q127" s="19"/>
    </row>
    <row r="128" spans="1:17" ht="12.75">
      <c r="A128" s="12" t="s">
        <v>43</v>
      </c>
      <c r="B128" s="17">
        <f>+'[3]2006tab8&amp;9A'!$AH$66</f>
        <v>3706355</v>
      </c>
      <c r="C128" s="17">
        <f>+'[3]2006tab8&amp;9A'!$AH$69</f>
        <v>70417635</v>
      </c>
      <c r="D128" s="17">
        <f>+'[3]2006tab8&amp;9A'!$AH$72</f>
        <v>89666799</v>
      </c>
      <c r="E128" s="17">
        <f>+'[3]2006tab8&amp;9A'!$AH$88</f>
        <v>110321377</v>
      </c>
      <c r="F128" s="17">
        <f>+'[3]2006tab8&amp;9A'!$AH$89</f>
        <v>30235359</v>
      </c>
      <c r="G128" s="17">
        <f aca="true" t="shared" si="7" ref="G128:G133">SUM(E128:F128)</f>
        <v>140556736</v>
      </c>
      <c r="H128" s="17">
        <f>+'[3]2006tab8&amp;9A'!$AH$103</f>
        <v>1400190</v>
      </c>
      <c r="I128" s="17">
        <f>+'[3]2006tab8&amp;9A'!$AH$105</f>
        <v>36411797</v>
      </c>
      <c r="J128" s="17">
        <f>+'[3]2006tab8&amp;9A'!$AH$107</f>
        <v>16485771</v>
      </c>
      <c r="K128" s="17">
        <f>+'[3]2006tab8&amp;9A'!$AH$111</f>
        <v>2823920</v>
      </c>
      <c r="L128" s="17">
        <f>+'[3]2006tab8&amp;9A'!$AH$115</f>
        <v>39422630</v>
      </c>
      <c r="M128" s="19">
        <f aca="true" t="shared" si="8" ref="M128:M133">SUM(G128:L128)+B128+C128+D128</f>
        <v>400891833</v>
      </c>
      <c r="N128" s="19"/>
      <c r="O128" s="19"/>
      <c r="P128" s="19"/>
      <c r="Q128" s="19"/>
    </row>
    <row r="129" spans="1:17" ht="12.75">
      <c r="A129" s="12" t="s">
        <v>15</v>
      </c>
      <c r="B129" s="17">
        <f>+'[3]2006tab8&amp;9A'!$AI$66</f>
        <v>5117552</v>
      </c>
      <c r="C129" s="17">
        <f>+'[3]2006tab8&amp;9A'!$AI$69</f>
        <v>70443864</v>
      </c>
      <c r="D129" s="17">
        <f>+'[3]2006tab8&amp;9A'!$AI$72</f>
        <v>94016601</v>
      </c>
      <c r="E129" s="17">
        <f>+'[3]2006tab8&amp;9A'!$AI$88</f>
        <v>110539519</v>
      </c>
      <c r="F129" s="17">
        <f>+'[3]2006tab8&amp;9A'!$AI$89</f>
        <v>30729816</v>
      </c>
      <c r="G129" s="17">
        <f t="shared" si="7"/>
        <v>141269335</v>
      </c>
      <c r="H129" s="17">
        <f>+'[3]2006tab8&amp;9A'!$AI$103</f>
        <v>1738850</v>
      </c>
      <c r="I129" s="17">
        <f>+'[3]2006tab8&amp;9A'!$AI$105</f>
        <v>36303644</v>
      </c>
      <c r="J129" s="17">
        <f>+'[3]2006tab8&amp;9A'!$AI$107</f>
        <v>18496130</v>
      </c>
      <c r="K129" s="17">
        <f>+'[3]2006tab8&amp;9A'!$AI$111</f>
        <v>2752865</v>
      </c>
      <c r="L129" s="17">
        <f>+'[3]2006tab8&amp;9A'!$AI$115</f>
        <v>37277414</v>
      </c>
      <c r="M129" s="19">
        <f t="shared" si="8"/>
        <v>407416255</v>
      </c>
      <c r="N129" s="19"/>
      <c r="O129" s="19"/>
      <c r="P129" s="19"/>
      <c r="Q129" s="19"/>
    </row>
    <row r="130" spans="1:17" ht="12.75">
      <c r="A130" s="12" t="s">
        <v>74</v>
      </c>
      <c r="B130" s="17">
        <f>+'[3]2006tab8&amp;9A'!$AJ$66</f>
        <v>3696373</v>
      </c>
      <c r="C130" s="17">
        <f>+'[3]2006tab8&amp;9A'!$AJ$69</f>
        <v>75384047</v>
      </c>
      <c r="D130" s="17">
        <f>+'[3]2006tab8&amp;9A'!$AJ$72</f>
        <v>90298106</v>
      </c>
      <c r="E130" s="17">
        <f>+'[3]2006tab8&amp;9A'!$AJ$88</f>
        <v>114369386</v>
      </c>
      <c r="F130" s="17">
        <f>+'[3]2006tab8&amp;9A'!$AJ$89</f>
        <v>29030829</v>
      </c>
      <c r="G130" s="17">
        <f t="shared" si="7"/>
        <v>143400215</v>
      </c>
      <c r="H130" s="17">
        <f>+'[3]2006tab8&amp;9A'!$AJ$103</f>
        <v>1560216</v>
      </c>
      <c r="I130" s="17">
        <f>+'[3]2006tab8&amp;9A'!$AJ$105</f>
        <v>35684192</v>
      </c>
      <c r="J130" s="17">
        <f>+'[3]2006tab8&amp;9A'!$AJ$107</f>
        <v>18739988</v>
      </c>
      <c r="K130" s="17">
        <f>+'[3]2006tab8&amp;9A'!$AJ$111</f>
        <v>4292186</v>
      </c>
      <c r="L130" s="17">
        <f>+'[3]2006tab8&amp;9A'!$AJ$115</f>
        <v>38348100</v>
      </c>
      <c r="M130" s="19">
        <f t="shared" si="8"/>
        <v>411403423</v>
      </c>
      <c r="N130" s="19"/>
      <c r="O130" s="19"/>
      <c r="P130" s="19"/>
      <c r="Q130" s="19"/>
    </row>
    <row r="131" spans="1:17" ht="12.75">
      <c r="A131" s="12" t="s">
        <v>12</v>
      </c>
      <c r="B131" s="17">
        <f>+'[3]2006tab8&amp;9A'!$AK$66</f>
        <v>4396796</v>
      </c>
      <c r="C131" s="17">
        <f>+'[3]2006tab8&amp;9A'!$AK$69</f>
        <v>72416081</v>
      </c>
      <c r="D131" s="17">
        <f>+'[3]2006tab8&amp;9A'!$AK$72</f>
        <v>99551875</v>
      </c>
      <c r="E131" s="17">
        <f>+'[3]2006tab8&amp;9A'!$AK$88</f>
        <v>115734455</v>
      </c>
      <c r="F131" s="17">
        <f>+'[3]2006tab8&amp;9A'!$AK$89</f>
        <v>27165846</v>
      </c>
      <c r="G131" s="17">
        <f t="shared" si="7"/>
        <v>142900301</v>
      </c>
      <c r="H131" s="17">
        <f>+'[3]2006tab8&amp;9A'!$AK$103</f>
        <v>1541899</v>
      </c>
      <c r="I131" s="17">
        <f>+'[3]2006tab8&amp;9A'!$AK$105</f>
        <v>34080589</v>
      </c>
      <c r="J131" s="17">
        <f>+'[3]2006tab8&amp;9A'!$AK$107</f>
        <v>21105365</v>
      </c>
      <c r="K131" s="17">
        <f>+'[3]2006tab8&amp;9A'!$AK$111</f>
        <v>3070354</v>
      </c>
      <c r="L131" s="17">
        <f>+'[3]2006tab8&amp;9A'!$AK$115</f>
        <v>39394172</v>
      </c>
      <c r="M131" s="19">
        <f t="shared" si="8"/>
        <v>418457432</v>
      </c>
      <c r="N131" s="19"/>
      <c r="O131" s="19"/>
      <c r="P131" s="19"/>
      <c r="Q131" s="19"/>
    </row>
    <row r="132" spans="1:17" ht="12.75">
      <c r="A132" s="12" t="s">
        <v>13</v>
      </c>
      <c r="B132" s="17">
        <f>+'[3]2006tab8&amp;9A'!$AL$66</f>
        <v>4772996</v>
      </c>
      <c r="C132" s="17">
        <f>+'[3]2006tab8&amp;9A'!$AL$69</f>
        <v>68162012</v>
      </c>
      <c r="D132" s="17">
        <f>+'[3]2006tab8&amp;9A'!$AL$72</f>
        <v>103110344</v>
      </c>
      <c r="E132" s="17">
        <f>+'[3]2006tab8&amp;9A'!$AL$88</f>
        <v>119621507</v>
      </c>
      <c r="F132" s="17">
        <f>+'[3]2006tab8&amp;9A'!$AL$89</f>
        <v>28327414</v>
      </c>
      <c r="G132" s="17">
        <f t="shared" si="7"/>
        <v>147948921</v>
      </c>
      <c r="H132" s="17">
        <f>+'[3]2006tab8&amp;9A'!$AL$103</f>
        <v>1352718</v>
      </c>
      <c r="I132" s="17">
        <f>+'[3]2006tab8&amp;9A'!$AL$105</f>
        <v>33413080</v>
      </c>
      <c r="J132" s="17">
        <f>+'[3]2006tab8&amp;9A'!$AL$107</f>
        <v>23765188</v>
      </c>
      <c r="K132" s="17">
        <f>+'[3]2006tab8&amp;9A'!$AL$111</f>
        <v>2387868</v>
      </c>
      <c r="L132" s="17">
        <f>+'[3]2006tab8&amp;9A'!$AL$115</f>
        <v>39753359</v>
      </c>
      <c r="M132" s="19">
        <f t="shared" si="8"/>
        <v>424666486</v>
      </c>
      <c r="N132" s="19"/>
      <c r="O132" s="19"/>
      <c r="P132" s="19"/>
      <c r="Q132" s="19"/>
    </row>
    <row r="133" spans="1:17" ht="12.75">
      <c r="A133" s="12" t="s">
        <v>14</v>
      </c>
      <c r="B133" s="17">
        <f>+'[3]2006tab8&amp;9A'!$AM$66</f>
        <v>6536475</v>
      </c>
      <c r="C133" s="17">
        <f>+'[3]2006tab8&amp;9A'!$AM$69</f>
        <v>72120857</v>
      </c>
      <c r="D133" s="17">
        <f>+'[3]2006tab8&amp;9A'!$AM$72</f>
        <v>96277091</v>
      </c>
      <c r="E133" s="17">
        <f>+'[3]2006tab8&amp;9A'!$AM$88</f>
        <v>125512188</v>
      </c>
      <c r="F133" s="17">
        <f>+'[3]2006tab8&amp;9A'!$AM$89</f>
        <v>27936979</v>
      </c>
      <c r="G133" s="17">
        <f t="shared" si="7"/>
        <v>153449167</v>
      </c>
      <c r="H133" s="17">
        <f>+'[3]2006tab8&amp;9A'!$AM$103</f>
        <v>1246098</v>
      </c>
      <c r="I133" s="17">
        <f>+'[3]2006tab8&amp;9A'!$AM$105</f>
        <v>33196407</v>
      </c>
      <c r="J133" s="17">
        <f>+'[3]2006tab8&amp;9A'!$AM$107</f>
        <v>23748652</v>
      </c>
      <c r="K133" s="17">
        <f>+'[3]2006tab8&amp;9A'!$AM$111</f>
        <v>4133518</v>
      </c>
      <c r="L133" s="17">
        <f>+'[3]2006tab8&amp;9A'!$AM$115</f>
        <v>39260938</v>
      </c>
      <c r="M133" s="19">
        <f t="shared" si="8"/>
        <v>429969203</v>
      </c>
      <c r="N133" s="19"/>
      <c r="O133" s="19"/>
      <c r="P133" s="19"/>
      <c r="Q133" s="19"/>
    </row>
    <row r="135" spans="1:17" ht="12.75">
      <c r="A135" s="15">
        <v>2007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9"/>
      <c r="N135" s="19"/>
      <c r="O135" s="19"/>
      <c r="P135" s="19"/>
      <c r="Q135" s="19"/>
    </row>
    <row r="136" spans="1:19" ht="12.75">
      <c r="A136" s="12" t="s">
        <v>6</v>
      </c>
      <c r="B136" s="17">
        <f>+'[5]2007tab8&amp;9A'!$AB$66</f>
        <v>5132070</v>
      </c>
      <c r="C136" s="17">
        <f>+'[5]2007tab8&amp;9A'!$AB$69</f>
        <v>65795862</v>
      </c>
      <c r="D136" s="17">
        <f>+'[5]2007tab8&amp;9A'!$AB$72</f>
        <v>97498602</v>
      </c>
      <c r="E136" s="17">
        <f>+'[5]2007tab8&amp;9A'!$AB$88</f>
        <v>129238563</v>
      </c>
      <c r="F136" s="17">
        <f>+'[5]2007tab8&amp;9A'!$AB$89</f>
        <v>27346802</v>
      </c>
      <c r="G136" s="17">
        <f aca="true" t="shared" si="9" ref="G136:G141">SUM(E136:F136)</f>
        <v>156585365</v>
      </c>
      <c r="H136" s="17">
        <f>+'[5]2007tab8&amp;9A'!$AB$103</f>
        <v>1388295</v>
      </c>
      <c r="I136" s="17">
        <f>+'[5]2007tab8&amp;9A'!$AB$105</f>
        <v>34840242</v>
      </c>
      <c r="J136" s="17">
        <f>+'[5]2007tab8&amp;9A'!$AB$107</f>
        <v>26132353</v>
      </c>
      <c r="K136" s="17">
        <f>+'[5]2007tab8&amp;9A'!$AB$111</f>
        <v>3219937</v>
      </c>
      <c r="L136" s="17">
        <f>+'[5]2007tab8&amp;9A'!$AB$115</f>
        <v>39233145</v>
      </c>
      <c r="M136" s="19">
        <f aca="true" t="shared" si="10" ref="M136:M141">SUM(G136:L136)+B136+C136+D136</f>
        <v>429825871</v>
      </c>
      <c r="N136" s="19"/>
      <c r="O136" s="19"/>
      <c r="P136" s="19"/>
      <c r="Q136" s="19"/>
      <c r="S136" s="17"/>
    </row>
    <row r="137" spans="1:19" ht="12.75">
      <c r="A137" s="12" t="s">
        <v>7</v>
      </c>
      <c r="B137" s="17">
        <f>+'[5]2007tab8&amp;9A'!$AC$66</f>
        <v>5355743</v>
      </c>
      <c r="C137" s="17">
        <f>+'[5]2007tab8&amp;9A'!$AC$69</f>
        <v>63964405</v>
      </c>
      <c r="D137" s="17">
        <f>+'[5]2007tab8&amp;9A'!$AC$72</f>
        <v>94175603</v>
      </c>
      <c r="E137" s="17">
        <f>+'[5]2007tab8&amp;9A'!$AC$88</f>
        <v>131871953</v>
      </c>
      <c r="F137" s="17">
        <f>+'[5]2007tab8&amp;9A'!$AC$89</f>
        <v>29505856</v>
      </c>
      <c r="G137" s="17">
        <f t="shared" si="9"/>
        <v>161377809</v>
      </c>
      <c r="H137" s="17">
        <f>+'[5]2007tab8&amp;9A'!$AC$103</f>
        <v>1121127</v>
      </c>
      <c r="I137" s="17">
        <f>+'[5]2007tab8&amp;9A'!$AC$105</f>
        <v>34962725</v>
      </c>
      <c r="J137" s="17">
        <f>+'[5]2007tab8&amp;9A'!$AC$107</f>
        <v>26838753</v>
      </c>
      <c r="K137" s="17">
        <f>+'[5]2007tab8&amp;9A'!$AC$111</f>
        <v>3049502</v>
      </c>
      <c r="L137" s="17">
        <f>+'[5]2007tab8&amp;9A'!$AC$115</f>
        <v>38995877</v>
      </c>
      <c r="M137" s="19">
        <f t="shared" si="10"/>
        <v>429841544</v>
      </c>
      <c r="N137" s="19"/>
      <c r="O137" s="19"/>
      <c r="P137" s="19"/>
      <c r="Q137" s="19"/>
      <c r="S137" s="17"/>
    </row>
    <row r="138" spans="1:19" ht="12.75">
      <c r="A138" s="12" t="s">
        <v>8</v>
      </c>
      <c r="B138" s="17">
        <f>+'[5]2007tab8&amp;9A'!$AD$66</f>
        <v>4806662</v>
      </c>
      <c r="C138" s="17">
        <f>+'[5]2007tab8&amp;9A'!$AD$69</f>
        <v>68390520</v>
      </c>
      <c r="D138" s="17">
        <f>+'[5]2007tab8&amp;9A'!$AD$72</f>
        <v>93327197</v>
      </c>
      <c r="E138" s="17">
        <f>+'[5]2007tab8&amp;9A'!$AD$88</f>
        <v>133626544</v>
      </c>
      <c r="F138" s="17">
        <f>+'[5]2007tab8&amp;9A'!$AD$89</f>
        <v>30479531</v>
      </c>
      <c r="G138" s="17">
        <f t="shared" si="9"/>
        <v>164106075</v>
      </c>
      <c r="H138" s="17">
        <f>+'[5]2007tab8&amp;9A'!$AD$103</f>
        <v>1023077</v>
      </c>
      <c r="I138" s="17">
        <f>+'[5]2007tab8&amp;9A'!$AD$105</f>
        <v>33747441</v>
      </c>
      <c r="J138" s="17">
        <f>+'[5]2007tab8&amp;9A'!$AD$107</f>
        <v>26513590</v>
      </c>
      <c r="K138" s="17">
        <f>+'[5]2007tab8&amp;9A'!$AD$111</f>
        <v>7924711</v>
      </c>
      <c r="L138" s="17">
        <f>+'[5]2007tab8&amp;9A'!$AD$115</f>
        <v>39615536</v>
      </c>
      <c r="M138" s="19">
        <f t="shared" si="10"/>
        <v>439454809</v>
      </c>
      <c r="N138" s="19"/>
      <c r="O138" s="19"/>
      <c r="P138" s="19"/>
      <c r="Q138" s="19"/>
      <c r="S138" s="17"/>
    </row>
    <row r="139" spans="1:19" ht="12.75">
      <c r="A139" s="12" t="s">
        <v>9</v>
      </c>
      <c r="B139" s="17">
        <f>+'[5]2007tab8&amp;9A'!$AE$66</f>
        <v>4234533</v>
      </c>
      <c r="C139" s="17">
        <f>+'[5]2007tab8&amp;9A'!$AE$69</f>
        <v>63932659</v>
      </c>
      <c r="D139" s="17">
        <f>+'[5]2007tab8&amp;9A'!$AE$72</f>
        <v>101400674</v>
      </c>
      <c r="E139" s="17">
        <f>+'[5]2007tab8&amp;9A'!$AE$88</f>
        <v>135047164</v>
      </c>
      <c r="F139" s="17">
        <f>+'[5]2007tab8&amp;9A'!$AE$89</f>
        <v>28169790</v>
      </c>
      <c r="G139" s="17">
        <f t="shared" si="9"/>
        <v>163216954</v>
      </c>
      <c r="H139" s="17">
        <f>+'[5]2007tab8&amp;9A'!$AE$103</f>
        <v>1019897</v>
      </c>
      <c r="I139" s="17">
        <f>+'[5]2007tab8&amp;9A'!$AE$105</f>
        <v>33596120</v>
      </c>
      <c r="J139" s="17">
        <f>+'[5]2007tab8&amp;9A'!$AE$107</f>
        <v>31343002</v>
      </c>
      <c r="K139" s="17">
        <f>+'[5]2007tab8&amp;9A'!$AE$111</f>
        <v>3351482</v>
      </c>
      <c r="L139" s="17">
        <f>+'[5]2007tab8&amp;9A'!$AE$115</f>
        <v>39381970</v>
      </c>
      <c r="M139" s="19">
        <f t="shared" si="10"/>
        <v>441477291</v>
      </c>
      <c r="N139" s="19"/>
      <c r="O139" s="19"/>
      <c r="P139" s="19"/>
      <c r="Q139" s="19"/>
      <c r="S139" s="17"/>
    </row>
    <row r="140" spans="1:19" ht="12.75">
      <c r="A140" s="12" t="s">
        <v>10</v>
      </c>
      <c r="B140" s="17">
        <f>+'[5]2007tab8&amp;9A'!$AF$66</f>
        <v>5032081</v>
      </c>
      <c r="C140" s="17">
        <f>+'[5]2007tab8&amp;9A'!$AF$69</f>
        <v>62037274</v>
      </c>
      <c r="D140" s="17">
        <f>+'[5]2007tab8&amp;9A'!$AF$72</f>
        <v>104166828</v>
      </c>
      <c r="E140" s="17">
        <f>+'[5]2007tab8&amp;9A'!$AF$88</f>
        <v>137840016</v>
      </c>
      <c r="F140" s="17">
        <f>+'[5]2007tab8&amp;9A'!$AF$89</f>
        <v>29809083</v>
      </c>
      <c r="G140" s="17">
        <f t="shared" si="9"/>
        <v>167649099</v>
      </c>
      <c r="H140" s="17">
        <f>+'[5]2007tab8&amp;9A'!$AF$103</f>
        <v>1415894</v>
      </c>
      <c r="I140" s="17">
        <f>+'[5]2007tab8&amp;9A'!$AF$105</f>
        <v>33153215</v>
      </c>
      <c r="J140" s="17">
        <f>+'[5]2007tab8&amp;9A'!$AF$107</f>
        <v>31311853</v>
      </c>
      <c r="K140" s="17">
        <f>+'[5]2007tab8&amp;9A'!$AF$111</f>
        <v>3099641</v>
      </c>
      <c r="L140" s="17">
        <f>+'[5]2007tab8&amp;9A'!$AF$115</f>
        <v>37604771</v>
      </c>
      <c r="M140" s="19">
        <f t="shared" si="10"/>
        <v>445470656</v>
      </c>
      <c r="N140" s="19"/>
      <c r="O140" s="19"/>
      <c r="P140" s="19"/>
      <c r="Q140" s="19"/>
      <c r="S140" s="17"/>
    </row>
    <row r="141" spans="1:19" ht="12.75">
      <c r="A141" s="12" t="s">
        <v>73</v>
      </c>
      <c r="B141" s="17">
        <f>+'[5]2007tab8&amp;9A'!$AG$66</f>
        <v>3692688</v>
      </c>
      <c r="C141" s="17">
        <f>+'[5]2007tab8&amp;9A'!$AG$69</f>
        <v>60056936</v>
      </c>
      <c r="D141" s="17">
        <f>+'[5]2007tab8&amp;9A'!$AG$72</f>
        <v>105317413</v>
      </c>
      <c r="E141" s="17">
        <f>+'[5]2007tab8&amp;9A'!$AG$88</f>
        <v>141770609</v>
      </c>
      <c r="F141" s="17">
        <f>+'[5]2007tab8&amp;9A'!$AG$89</f>
        <v>30999118</v>
      </c>
      <c r="G141" s="17">
        <f t="shared" si="9"/>
        <v>172769727</v>
      </c>
      <c r="H141" s="17">
        <f>+'[5]2007tab8&amp;9A'!$AG$103</f>
        <v>1695850</v>
      </c>
      <c r="I141" s="17">
        <f>+'[5]2007tab8&amp;9A'!$AG$105</f>
        <v>33290296</v>
      </c>
      <c r="J141" s="17">
        <f>+'[5]2007tab8&amp;9A'!$AG$107</f>
        <v>31653052</v>
      </c>
      <c r="K141" s="17">
        <f>+'[5]2007tab8&amp;9A'!$AG$111</f>
        <v>4628154</v>
      </c>
      <c r="L141" s="17">
        <f>+'[5]2007tab8&amp;9A'!$AG$115</f>
        <v>39176876</v>
      </c>
      <c r="M141" s="19">
        <f t="shared" si="10"/>
        <v>452280992</v>
      </c>
      <c r="N141" s="19"/>
      <c r="O141" s="19"/>
      <c r="P141" s="19"/>
      <c r="Q141" s="19"/>
      <c r="S141" s="17"/>
    </row>
    <row r="142" spans="1:19" ht="12.75">
      <c r="A142" s="12" t="s">
        <v>43</v>
      </c>
      <c r="B142" s="17">
        <f>+'[5]2007tab8&amp;9A'!$AH$66</f>
        <v>4569971</v>
      </c>
      <c r="C142" s="17">
        <f>+'[5]2007tab8&amp;9A'!$AH$69</f>
        <v>59992813</v>
      </c>
      <c r="D142" s="17">
        <f>+'[5]2007tab8&amp;9A'!$AH$72</f>
        <v>104865048</v>
      </c>
      <c r="E142" s="17">
        <f>+'[5]2007tab8&amp;9A'!$AH$88</f>
        <v>144303002</v>
      </c>
      <c r="F142" s="17">
        <f>+'[5]2007tab8&amp;9A'!$AH$89</f>
        <v>30705107</v>
      </c>
      <c r="G142" s="17">
        <f aca="true" t="shared" si="11" ref="G142:G147">SUM(E142:F142)</f>
        <v>175008109</v>
      </c>
      <c r="H142" s="17">
        <f>+'[5]2007tab8&amp;9A'!$AH$103</f>
        <v>1471294</v>
      </c>
      <c r="I142" s="17">
        <f>+'[5]2007tab8&amp;9A'!$AH$105</f>
        <v>33071233</v>
      </c>
      <c r="J142" s="17">
        <f>+'[5]2007tab8&amp;9A'!$AH$107</f>
        <v>31958651</v>
      </c>
      <c r="K142" s="17">
        <f>+'[5]2007tab8&amp;9A'!$AH$111</f>
        <v>4206907</v>
      </c>
      <c r="L142" s="17">
        <f>+'[5]2007tab8&amp;9A'!$AH$115</f>
        <v>40253777</v>
      </c>
      <c r="M142" s="19">
        <f aca="true" t="shared" si="12" ref="M142:M147">SUM(G142:L142)+B142+C142+D142</f>
        <v>455397803</v>
      </c>
      <c r="N142" s="19"/>
      <c r="O142" s="19"/>
      <c r="P142" s="19"/>
      <c r="Q142" s="19"/>
      <c r="S142" s="17"/>
    </row>
    <row r="143" spans="1:19" ht="12.75">
      <c r="A143" s="12" t="s">
        <v>15</v>
      </c>
      <c r="B143" s="17">
        <f>+'[5]2007tab8&amp;9A'!$AI$66</f>
        <v>3936436</v>
      </c>
      <c r="C143" s="17">
        <f>+'[5]2007tab8&amp;9A'!$AI$69</f>
        <v>59868999</v>
      </c>
      <c r="D143" s="17">
        <f>+'[5]2007tab8&amp;9A'!$AI$72</f>
        <v>110116001</v>
      </c>
      <c r="E143" s="17">
        <f>+'[5]2007tab8&amp;9A'!$AI$88</f>
        <v>147894883</v>
      </c>
      <c r="F143" s="17">
        <f>+'[5]2007tab8&amp;9A'!$AI$89</f>
        <v>29156482</v>
      </c>
      <c r="G143" s="17">
        <f t="shared" si="11"/>
        <v>177051365</v>
      </c>
      <c r="H143" s="17">
        <f>+'[5]2007tab8&amp;9A'!$AI$103</f>
        <v>1616750</v>
      </c>
      <c r="I143" s="17">
        <f>+'[5]2007tab8&amp;9A'!$AI$105</f>
        <v>31868629</v>
      </c>
      <c r="J143" s="17">
        <f>+'[5]2007tab8&amp;9A'!$AI$107</f>
        <v>33147713</v>
      </c>
      <c r="K143" s="17">
        <f>+'[5]2007tab8&amp;9A'!$AI$111</f>
        <v>9308849</v>
      </c>
      <c r="L143" s="17">
        <f>+'[5]2007tab8&amp;9A'!$AI$115</f>
        <v>40902804</v>
      </c>
      <c r="M143" s="19">
        <f t="shared" si="12"/>
        <v>467817546</v>
      </c>
      <c r="N143" s="19"/>
      <c r="O143" s="19"/>
      <c r="P143" s="19"/>
      <c r="Q143" s="19"/>
      <c r="S143" s="17"/>
    </row>
    <row r="144" spans="1:19" ht="12.75">
      <c r="A144" s="12" t="s">
        <v>74</v>
      </c>
      <c r="B144" s="17">
        <f>+'[5]2007tab8&amp;9A'!$AJ$66</f>
        <v>3951165</v>
      </c>
      <c r="C144" s="17">
        <f>+'[5]2007tab8&amp;9A'!$AJ$69</f>
        <v>60014303</v>
      </c>
      <c r="D144" s="17">
        <f>+'[5]2007tab8&amp;9A'!$AJ$72</f>
        <v>111578489</v>
      </c>
      <c r="E144" s="17">
        <f>+'[5]2007tab8&amp;9A'!$AJ$88</f>
        <v>155376574</v>
      </c>
      <c r="F144" s="17">
        <f>+'[5]2007tab8&amp;9A'!$AJ$89</f>
        <v>28521844</v>
      </c>
      <c r="G144" s="17">
        <f t="shared" si="11"/>
        <v>183898418</v>
      </c>
      <c r="H144" s="17">
        <f>+'[5]2007tab8&amp;9A'!$AJ$103</f>
        <v>1923936</v>
      </c>
      <c r="I144" s="17">
        <f>+'[5]2007tab8&amp;9A'!$AJ$105</f>
        <v>29262565</v>
      </c>
      <c r="J144" s="17">
        <f>+'[5]2007tab8&amp;9A'!$AJ$107</f>
        <v>33691282</v>
      </c>
      <c r="K144" s="17">
        <f>+'[5]2007tab8&amp;9A'!$AJ$111</f>
        <v>5177630</v>
      </c>
      <c r="L144" s="17">
        <f>+'[5]2007tab8&amp;9A'!$AJ$115</f>
        <v>42107147</v>
      </c>
      <c r="M144" s="19">
        <f t="shared" si="12"/>
        <v>471604935</v>
      </c>
      <c r="N144" s="19"/>
      <c r="O144" s="19"/>
      <c r="P144" s="19"/>
      <c r="Q144" s="19"/>
      <c r="S144" s="17"/>
    </row>
    <row r="145" spans="1:19" ht="12.75">
      <c r="A145" s="12" t="s">
        <v>12</v>
      </c>
      <c r="B145" s="17">
        <f>+'[5]2007tab8&amp;9A'!$AK$66</f>
        <v>5378077</v>
      </c>
      <c r="C145" s="17">
        <f>+'[5]2007tab8&amp;9A'!$AK$69</f>
        <v>60516478</v>
      </c>
      <c r="D145" s="17">
        <f>+'[5]2007tab8&amp;9A'!$AK$72</f>
        <v>112052878</v>
      </c>
      <c r="E145" s="17">
        <f>+'[5]2007tab8&amp;9A'!$AK$88</f>
        <v>157574826</v>
      </c>
      <c r="F145" s="17">
        <f>+'[5]2007tab8&amp;9A'!$AK$89</f>
        <v>30225694</v>
      </c>
      <c r="G145" s="17">
        <f t="shared" si="11"/>
        <v>187800520</v>
      </c>
      <c r="H145" s="17">
        <f>+'[5]2007tab8&amp;9A'!$AK$103</f>
        <v>2378068</v>
      </c>
      <c r="I145" s="17">
        <f>+'[5]2007tab8&amp;9A'!$AK$105</f>
        <v>29176520</v>
      </c>
      <c r="J145" s="17">
        <f>+'[5]2007tab8&amp;9A'!$AK$107</f>
        <v>33935479</v>
      </c>
      <c r="K145" s="17">
        <f>+'[5]2007tab8&amp;9A'!$AK$111</f>
        <v>2871925</v>
      </c>
      <c r="L145" s="17">
        <f>+'[5]2007tab8&amp;9A'!$AK$115</f>
        <v>42893904</v>
      </c>
      <c r="M145" s="19">
        <f t="shared" si="12"/>
        <v>477003849</v>
      </c>
      <c r="N145" s="19"/>
      <c r="O145" s="19"/>
      <c r="P145" s="19"/>
      <c r="Q145" s="19"/>
      <c r="S145" s="17"/>
    </row>
    <row r="146" spans="1:17" ht="12.75">
      <c r="A146" s="12" t="s">
        <v>13</v>
      </c>
      <c r="B146" s="17">
        <f>+'[5]2007tab8&amp;9A'!$AL$66</f>
        <v>4384031</v>
      </c>
      <c r="C146" s="17">
        <f>+'[5]2007tab8&amp;9A'!$AL$69</f>
        <v>63145597</v>
      </c>
      <c r="D146" s="17">
        <f>+'[5]2007tab8&amp;9A'!$AL$72</f>
        <v>118210235</v>
      </c>
      <c r="E146" s="17">
        <f>+'[5]2007tab8&amp;9A'!$AL$88</f>
        <v>160850450</v>
      </c>
      <c r="F146" s="17">
        <f>+'[5]2007tab8&amp;9A'!$AL$89</f>
        <v>29463354</v>
      </c>
      <c r="G146" s="17">
        <f t="shared" si="11"/>
        <v>190313804</v>
      </c>
      <c r="H146" s="17">
        <f>+'[5]2007tab8&amp;9A'!$AL$103</f>
        <v>2436973</v>
      </c>
      <c r="I146" s="17">
        <f>+'[5]2007tab8&amp;9A'!$AL$105</f>
        <v>29384191</v>
      </c>
      <c r="J146" s="17">
        <f>+'[5]2007tab8&amp;9A'!$AL$107</f>
        <v>31936021</v>
      </c>
      <c r="K146" s="17">
        <f>+'[5]2007tab8&amp;9A'!$AL$111</f>
        <v>3253402</v>
      </c>
      <c r="L146" s="17">
        <f>+'[5]2007tab8&amp;9A'!$AL$115</f>
        <v>43186564</v>
      </c>
      <c r="M146" s="19">
        <f t="shared" si="12"/>
        <v>486250818</v>
      </c>
      <c r="N146" s="19"/>
      <c r="O146" s="19"/>
      <c r="P146" s="19"/>
      <c r="Q146" s="19"/>
    </row>
    <row r="147" spans="1:17" ht="12.75">
      <c r="A147" s="12" t="s">
        <v>14</v>
      </c>
      <c r="B147" s="17">
        <f>+'[5]2007tab8&amp;9A'!$AM$66</f>
        <v>6545726</v>
      </c>
      <c r="C147" s="17">
        <f>+'[5]2007tab8&amp;9A'!$AM$69</f>
        <v>69210728</v>
      </c>
      <c r="D147" s="17">
        <f>+'[5]2007tab8&amp;9A'!$AM$72</f>
        <v>109305996</v>
      </c>
      <c r="E147" s="17">
        <f>+'[5]2007tab8&amp;9A'!$AM$88</f>
        <v>163439742</v>
      </c>
      <c r="F147" s="17">
        <f>+'[5]2007tab8&amp;9A'!$AM$89</f>
        <v>31663196</v>
      </c>
      <c r="G147" s="17">
        <f t="shared" si="11"/>
        <v>195102938</v>
      </c>
      <c r="H147" s="17">
        <f>+'[5]2007tab8&amp;9A'!$AM$103</f>
        <v>2109194</v>
      </c>
      <c r="I147" s="17">
        <f>+'[5]2007tab8&amp;9A'!$AM$105</f>
        <v>29479650</v>
      </c>
      <c r="J147" s="17">
        <f>+'[5]2007tab8&amp;9A'!$AM$107</f>
        <v>31916104</v>
      </c>
      <c r="K147" s="17">
        <f>+'[5]2007tab8&amp;9A'!$AM$111</f>
        <v>5870977</v>
      </c>
      <c r="L147" s="17">
        <f>+'[5]2007tab8&amp;9A'!$AM$115</f>
        <v>41419285</v>
      </c>
      <c r="M147" s="19">
        <f t="shared" si="12"/>
        <v>490960598</v>
      </c>
      <c r="N147" s="19"/>
      <c r="O147" s="19"/>
      <c r="P147" s="19"/>
      <c r="Q147" s="19"/>
    </row>
    <row r="149" ht="12.75">
      <c r="A149" s="15">
        <v>2008</v>
      </c>
    </row>
    <row r="150" spans="1:17" ht="12.75">
      <c r="A150" s="12" t="s">
        <v>6</v>
      </c>
      <c r="B150" s="17">
        <f>+'[4]2008tab8&amp;9A'!$AB$66</f>
        <v>5173428</v>
      </c>
      <c r="C150" s="17">
        <f>+'[4]2008tab8&amp;9A'!$AB$69</f>
        <v>71691841</v>
      </c>
      <c r="D150" s="17">
        <f>+'[4]2008tab8&amp;9A'!$AB$72</f>
        <v>113057279</v>
      </c>
      <c r="E150" s="17">
        <f>+'[4]2008tab8&amp;9A'!$AB$88</f>
        <v>164353872</v>
      </c>
      <c r="F150" s="17">
        <f>+'[4]2008tab8&amp;9A'!$AB$89</f>
        <v>31571224</v>
      </c>
      <c r="G150" s="17">
        <f aca="true" t="shared" si="13" ref="G150:G155">SUM(E150:F150)</f>
        <v>195925096</v>
      </c>
      <c r="H150" s="17">
        <f>+'[4]2008tab8&amp;9A'!$AB$103</f>
        <v>1934348</v>
      </c>
      <c r="I150" s="17">
        <f>+'[4]2008tab8&amp;9A'!$AB$105</f>
        <v>29418641</v>
      </c>
      <c r="J150" s="17">
        <f>+'[4]2008tab8&amp;9A'!$AB$107</f>
        <v>30605736</v>
      </c>
      <c r="K150" s="17">
        <f>+'[4]2008tab8&amp;9A'!$AB$111</f>
        <v>3376552</v>
      </c>
      <c r="L150" s="17">
        <f>+'[4]2008tab8&amp;9A'!$AB$115</f>
        <v>40657979</v>
      </c>
      <c r="M150" s="19">
        <f aca="true" t="shared" si="14" ref="M150:M155">SUM(G150:L150)+B150+C150+D150</f>
        <v>491840900</v>
      </c>
      <c r="N150" s="19"/>
      <c r="O150" s="19"/>
      <c r="P150" s="19"/>
      <c r="Q150" s="19"/>
    </row>
    <row r="151" spans="1:17" ht="12.75">
      <c r="A151" s="12" t="s">
        <v>7</v>
      </c>
      <c r="B151" s="17">
        <f>+'[4]2008tab8&amp;9A'!$AC$66</f>
        <v>3872387</v>
      </c>
      <c r="C151" s="17">
        <f>+'[4]2008tab8&amp;9A'!$AC$69</f>
        <v>71202766</v>
      </c>
      <c r="D151" s="17">
        <f>+'[4]2008tab8&amp;9A'!$AC$72</f>
        <v>114120189</v>
      </c>
      <c r="E151" s="17">
        <f>+'[4]2008tab8&amp;9A'!$AC$88</f>
        <v>166907925</v>
      </c>
      <c r="F151" s="17">
        <f>+'[4]2008tab8&amp;9A'!$AC$89</f>
        <v>28819902</v>
      </c>
      <c r="G151" s="17">
        <f t="shared" si="13"/>
        <v>195727827</v>
      </c>
      <c r="H151" s="17">
        <f>+'[4]2008tab8&amp;9A'!$AC$103</f>
        <v>1723501</v>
      </c>
      <c r="I151" s="17">
        <f>+'[4]2008tab8&amp;9A'!$AC$105</f>
        <v>29233654</v>
      </c>
      <c r="J151" s="17">
        <f>+'[4]2008tab8&amp;9A'!$AC$107</f>
        <v>30168231</v>
      </c>
      <c r="K151" s="17">
        <f>+'[4]2008tab8&amp;9A'!$AC$111</f>
        <v>3097547</v>
      </c>
      <c r="L151" s="17">
        <f>+'[4]2008tab8&amp;9A'!$AC$115</f>
        <v>42596120</v>
      </c>
      <c r="M151" s="19">
        <f t="shared" si="14"/>
        <v>491742222</v>
      </c>
      <c r="N151" s="19"/>
      <c r="O151" s="19"/>
      <c r="P151" s="19"/>
      <c r="Q151" s="19"/>
    </row>
    <row r="152" spans="1:17" ht="12.75">
      <c r="A152" s="12" t="s">
        <v>8</v>
      </c>
      <c r="B152" s="17">
        <f>+'[4]2008tab8&amp;9A'!$AD$66</f>
        <v>7042518</v>
      </c>
      <c r="C152" s="17">
        <f>+'[4]2008tab8&amp;9A'!$AD$69</f>
        <v>75753246</v>
      </c>
      <c r="D152" s="17">
        <f>+'[4]2008tab8&amp;9A'!$AD$72</f>
        <v>112802937</v>
      </c>
      <c r="E152" s="17">
        <f>+'[4]2008tab8&amp;9A'!$AD$88</f>
        <v>167792603</v>
      </c>
      <c r="F152" s="17">
        <f>+'[4]2008tab8&amp;9A'!$AD$89</f>
        <v>27054399</v>
      </c>
      <c r="G152" s="17">
        <f t="shared" si="13"/>
        <v>194847002</v>
      </c>
      <c r="H152" s="17">
        <f>+'[4]2008tab8&amp;9A'!$AD$103</f>
        <v>1852640</v>
      </c>
      <c r="I152" s="17">
        <f>+'[4]2008tab8&amp;9A'!$AD$105</f>
        <v>29242510</v>
      </c>
      <c r="J152" s="17">
        <f>+'[4]2008tab8&amp;9A'!$AD$107</f>
        <v>29257591</v>
      </c>
      <c r="K152" s="17">
        <f>+'[4]2008tab8&amp;9A'!$AD$111</f>
        <v>4005508</v>
      </c>
      <c r="L152" s="17">
        <f>+'[4]2008tab8&amp;9A'!$AD$115</f>
        <v>41226632</v>
      </c>
      <c r="M152" s="19">
        <f t="shared" si="14"/>
        <v>496030584</v>
      </c>
      <c r="N152" s="19"/>
      <c r="O152" s="19"/>
      <c r="P152" s="19"/>
      <c r="Q152" s="19"/>
    </row>
    <row r="153" spans="1:17" ht="12.75">
      <c r="A153" s="12" t="s">
        <v>9</v>
      </c>
      <c r="B153" s="17">
        <f>+'[4]2008tab8&amp;9A'!$AE$66</f>
        <v>5114221</v>
      </c>
      <c r="C153" s="17">
        <f>+'[4]2008tab8&amp;9A'!$AE$69</f>
        <v>81946051</v>
      </c>
      <c r="D153" s="17">
        <f>+'[4]2008tab8&amp;9A'!$AE$72</f>
        <v>113315531</v>
      </c>
      <c r="E153" s="17">
        <f>+'[4]2008tab8&amp;9A'!$AE$88</f>
        <v>173338995</v>
      </c>
      <c r="F153" s="17">
        <f>+'[4]2008tab8&amp;9A'!$AE$89</f>
        <v>29732798</v>
      </c>
      <c r="G153" s="17">
        <f t="shared" si="13"/>
        <v>203071793</v>
      </c>
      <c r="H153" s="17">
        <f>+'[4]2008tab8&amp;9A'!$AE$103</f>
        <v>1789491</v>
      </c>
      <c r="I153" s="17">
        <f>+'[4]2008tab8&amp;9A'!$AE$105</f>
        <v>29459827</v>
      </c>
      <c r="J153" s="17">
        <f>+'[4]2008tab8&amp;9A'!$AE$107</f>
        <v>29099384</v>
      </c>
      <c r="K153" s="17">
        <f>+'[4]2008tab8&amp;9A'!$AE$111</f>
        <v>3597219</v>
      </c>
      <c r="L153" s="17">
        <f>+'[4]2008tab8&amp;9A'!$AE$115</f>
        <v>41419850</v>
      </c>
      <c r="M153" s="19">
        <f t="shared" si="14"/>
        <v>508813367</v>
      </c>
      <c r="N153" s="19"/>
      <c r="O153" s="19"/>
      <c r="P153" s="19"/>
      <c r="Q153" s="19"/>
    </row>
    <row r="154" spans="1:17" ht="12.75">
      <c r="A154" s="12" t="s">
        <v>10</v>
      </c>
      <c r="B154" s="17">
        <f>+'[4]2008tab8&amp;9A'!$AF$66</f>
        <v>4072888</v>
      </c>
      <c r="C154" s="17">
        <f>+'[4]2008tab8&amp;9A'!$AF$69</f>
        <v>82123948</v>
      </c>
      <c r="D154" s="17">
        <f>+'[4]2008tab8&amp;9A'!$AF$72</f>
        <v>108184408</v>
      </c>
      <c r="E154" s="17">
        <f>+'[4]2008tab8&amp;9A'!$AF$88</f>
        <v>177170553</v>
      </c>
      <c r="F154" s="17">
        <f>+'[4]2008tab8&amp;9A'!$AF$89</f>
        <v>30248042</v>
      </c>
      <c r="G154" s="17">
        <f t="shared" si="13"/>
        <v>207418595</v>
      </c>
      <c r="H154" s="17">
        <f>+'[4]2008tab8&amp;9A'!$AF$103</f>
        <v>1660047</v>
      </c>
      <c r="I154" s="17">
        <f>+'[4]2008tab8&amp;9A'!$AF$105</f>
        <v>29657389</v>
      </c>
      <c r="J154" s="17">
        <f>+'[4]2008tab8&amp;9A'!$AF$107</f>
        <v>29214454</v>
      </c>
      <c r="K154" s="17">
        <f>+'[4]2008tab8&amp;9A'!$AF$111</f>
        <v>2555580</v>
      </c>
      <c r="L154" s="17">
        <f>+'[4]2008tab8&amp;9A'!$AF$115</f>
        <v>41472163</v>
      </c>
      <c r="M154" s="19">
        <f t="shared" si="14"/>
        <v>506359472</v>
      </c>
      <c r="N154" s="19"/>
      <c r="O154" s="19"/>
      <c r="P154" s="19"/>
      <c r="Q154" s="19"/>
    </row>
    <row r="155" spans="1:17" ht="12.75">
      <c r="A155" s="12" t="s">
        <v>73</v>
      </c>
      <c r="B155" s="17">
        <f>+'[4]2008tab8&amp;9A'!$AG$66</f>
        <v>3893628</v>
      </c>
      <c r="C155" s="17">
        <f>+'[4]2008tab8&amp;9A'!$AG$69</f>
        <v>76629622</v>
      </c>
      <c r="D155" s="17">
        <f>+'[4]2008tab8&amp;9A'!$AG$72</f>
        <v>110430773</v>
      </c>
      <c r="E155" s="17">
        <f>+'[4]2008tab8&amp;9A'!$AG$88</f>
        <v>187366649</v>
      </c>
      <c r="F155" s="17">
        <f>+'[4]2008tab8&amp;9A'!$AG$89</f>
        <v>28606990</v>
      </c>
      <c r="G155" s="17">
        <f t="shared" si="13"/>
        <v>215973639</v>
      </c>
      <c r="H155" s="17">
        <f>+'[4]2008tab8&amp;9A'!$AG$103</f>
        <v>1616732</v>
      </c>
      <c r="I155" s="17">
        <f>+'[4]2008tab8&amp;9A'!$AG$105</f>
        <v>30654734</v>
      </c>
      <c r="J155" s="17">
        <f>+'[4]2008tab8&amp;9A'!$AG$107</f>
        <v>29994245</v>
      </c>
      <c r="K155" s="17">
        <f>+'[4]2008tab8&amp;9A'!$AG$111</f>
        <v>6013204</v>
      </c>
      <c r="L155" s="17">
        <f>+'[4]2008tab8&amp;9A'!$AG$115</f>
        <v>43998374</v>
      </c>
      <c r="M155" s="19">
        <f t="shared" si="14"/>
        <v>519204951</v>
      </c>
      <c r="N155" s="19"/>
      <c r="O155" s="19"/>
      <c r="P155" s="19"/>
      <c r="Q155" s="19"/>
    </row>
    <row r="156" spans="1:17" ht="12.75">
      <c r="A156" s="12" t="s">
        <v>43</v>
      </c>
      <c r="B156" s="17">
        <f>+'[4]2008tab8&amp;9A'!$AH$66</f>
        <v>4988734</v>
      </c>
      <c r="C156" s="17">
        <f>+'[4]2008tab8&amp;9A'!$AH$69</f>
        <v>78788798</v>
      </c>
      <c r="D156" s="17">
        <f>+'[4]2008tab8&amp;9A'!$AH$72</f>
        <v>121552027</v>
      </c>
      <c r="E156" s="17">
        <f>+'[4]2008tab8&amp;9A'!$AH$88</f>
        <v>195976379</v>
      </c>
      <c r="F156" s="17">
        <f>+'[4]2008tab8&amp;9A'!$AH$89</f>
        <v>27917079</v>
      </c>
      <c r="G156" s="17">
        <f aca="true" t="shared" si="15" ref="G156:G161">SUM(E156:F156)</f>
        <v>223893458</v>
      </c>
      <c r="H156" s="17">
        <f>+'[4]2008tab8&amp;9A'!$AH$103</f>
        <v>1508018</v>
      </c>
      <c r="I156" s="17">
        <f>+'[4]2008tab8&amp;9A'!$AH$105</f>
        <v>30568733</v>
      </c>
      <c r="J156" s="17">
        <f>+'[4]2008tab8&amp;9A'!$AH$107</f>
        <v>29023027</v>
      </c>
      <c r="K156" s="17">
        <f>+'[4]2008tab8&amp;9A'!$AH$111</f>
        <v>4218246</v>
      </c>
      <c r="L156" s="17">
        <f>+'[4]2008tab8&amp;9A'!$AH$115</f>
        <v>42980075</v>
      </c>
      <c r="M156" s="19">
        <f aca="true" t="shared" si="16" ref="M156:M161">SUM(G156:L156)+B156+C156+D156</f>
        <v>537521116</v>
      </c>
      <c r="N156" s="19"/>
      <c r="O156" s="19"/>
      <c r="P156" s="19"/>
      <c r="Q156" s="19"/>
    </row>
    <row r="157" spans="1:17" ht="12.75">
      <c r="A157" s="12" t="s">
        <v>15</v>
      </c>
      <c r="B157" s="17">
        <f>+'[4]2008tab8&amp;9A'!$AI$66</f>
        <v>5121493</v>
      </c>
      <c r="C157" s="17">
        <f>+'[4]2008tab8&amp;9A'!$AI$69</f>
        <v>84891423</v>
      </c>
      <c r="D157" s="17">
        <f>+'[4]2008tab8&amp;9A'!$AI$72</f>
        <v>123176325</v>
      </c>
      <c r="E157" s="17">
        <f>+'[4]2008tab8&amp;9A'!$AI$88</f>
        <v>199684813</v>
      </c>
      <c r="F157" s="17">
        <f>+'[4]2008tab8&amp;9A'!$AI$89</f>
        <v>29382194</v>
      </c>
      <c r="G157" s="17">
        <f t="shared" si="15"/>
        <v>229067007</v>
      </c>
      <c r="H157" s="17">
        <f>+'[4]2008tab8&amp;9A'!$AI$103</f>
        <v>1535260</v>
      </c>
      <c r="I157" s="17">
        <f>+'[4]2008tab8&amp;9A'!$AI$105</f>
        <v>30282813</v>
      </c>
      <c r="J157" s="17">
        <f>+'[4]2008tab8&amp;9A'!$AI$107</f>
        <v>27468761</v>
      </c>
      <c r="K157" s="17">
        <f>+'[4]2008tab8&amp;9A'!$AI$111</f>
        <v>1897076</v>
      </c>
      <c r="L157" s="17">
        <f>+'[4]2008tab8&amp;9A'!$AI$115</f>
        <v>47133877</v>
      </c>
      <c r="M157" s="19">
        <f t="shared" si="16"/>
        <v>550574035</v>
      </c>
      <c r="N157" s="19"/>
      <c r="O157" s="19"/>
      <c r="P157" s="19"/>
      <c r="Q157" s="19"/>
    </row>
    <row r="158" spans="1:17" ht="12.75">
      <c r="A158" s="12" t="s">
        <v>74</v>
      </c>
      <c r="B158" s="17">
        <f>+'[4]2008tab8&amp;9A'!$AJ$66</f>
        <v>5338170</v>
      </c>
      <c r="C158" s="17">
        <f>+'[4]2008tab8&amp;9A'!$AJ$69</f>
        <v>86077592</v>
      </c>
      <c r="D158" s="17">
        <f>+'[4]2008tab8&amp;9A'!$AJ$72</f>
        <v>100289172</v>
      </c>
      <c r="E158" s="17">
        <f>+'[4]2008tab8&amp;9A'!$AJ$88</f>
        <v>202280210</v>
      </c>
      <c r="F158" s="17">
        <f>+'[4]2008tab8&amp;9A'!$AJ$89</f>
        <v>30840701</v>
      </c>
      <c r="G158" s="17">
        <f t="shared" si="15"/>
        <v>233120911</v>
      </c>
      <c r="H158" s="17">
        <f>+'[4]2008tab8&amp;9A'!$AJ$103</f>
        <v>1537446</v>
      </c>
      <c r="I158" s="17">
        <f>+'[4]2008tab8&amp;9A'!$AJ$105</f>
        <v>30037887</v>
      </c>
      <c r="J158" s="17">
        <f>+'[4]2008tab8&amp;9A'!$AJ$107</f>
        <v>27291986</v>
      </c>
      <c r="K158" s="17">
        <f>+'[4]2008tab8&amp;9A'!$AJ$111</f>
        <v>4936576</v>
      </c>
      <c r="L158" s="17">
        <f>+'[4]2008tab8&amp;9A'!$AJ$115</f>
        <v>44419414</v>
      </c>
      <c r="M158" s="19">
        <f t="shared" si="16"/>
        <v>533049154</v>
      </c>
      <c r="N158" s="19"/>
      <c r="O158" s="19"/>
      <c r="P158" s="19"/>
      <c r="Q158" s="19"/>
    </row>
    <row r="159" spans="1:17" ht="12.75">
      <c r="A159" s="12" t="s">
        <v>12</v>
      </c>
      <c r="B159" s="17">
        <f>+'[4]2008tab8&amp;9A'!$AK$66</f>
        <v>4362485</v>
      </c>
      <c r="C159" s="17">
        <f>+'[4]2008tab8&amp;9A'!$AK$69</f>
        <v>77697839</v>
      </c>
      <c r="D159" s="17">
        <f>+'[4]2008tab8&amp;9A'!$AK$72</f>
        <v>104261960</v>
      </c>
      <c r="E159" s="17">
        <f>+'[4]2008tab8&amp;9A'!$AK$88</f>
        <v>207917228</v>
      </c>
      <c r="F159" s="17">
        <f>+'[4]2008tab8&amp;9A'!$AK$89</f>
        <v>31493579</v>
      </c>
      <c r="G159" s="17">
        <f t="shared" si="15"/>
        <v>239410807</v>
      </c>
      <c r="H159" s="17">
        <f>+'[4]2008tab8&amp;9A'!$AK$103</f>
        <v>1217527</v>
      </c>
      <c r="I159" s="17">
        <f>+'[4]2008tab8&amp;9A'!$AK$105</f>
        <v>28796172</v>
      </c>
      <c r="J159" s="17">
        <f>+'[4]2008tab8&amp;9A'!$AK$107</f>
        <v>27403574</v>
      </c>
      <c r="K159" s="17">
        <f>+'[4]2008tab8&amp;9A'!$AK$111</f>
        <v>2898110</v>
      </c>
      <c r="L159" s="17">
        <f>+'[4]2008tab8&amp;9A'!$AK$115</f>
        <v>47262823</v>
      </c>
      <c r="M159" s="19">
        <f t="shared" si="16"/>
        <v>533311297</v>
      </c>
      <c r="N159" s="19"/>
      <c r="O159" s="19"/>
      <c r="P159" s="19"/>
      <c r="Q159" s="19"/>
    </row>
    <row r="160" spans="1:17" ht="12.75">
      <c r="A160" s="12" t="s">
        <v>13</v>
      </c>
      <c r="B160" s="17">
        <f>+'[4]2008tab8&amp;9A'!$AL$66</f>
        <v>5169534</v>
      </c>
      <c r="C160" s="17">
        <f>+'[4]2008tab8&amp;9A'!$AL$69</f>
        <v>80932958</v>
      </c>
      <c r="D160" s="17">
        <f>+'[4]2008tab8&amp;9A'!$AL$72</f>
        <v>102694200</v>
      </c>
      <c r="E160" s="17">
        <f>+'[4]2008tab8&amp;9A'!$AL$88</f>
        <v>211052693</v>
      </c>
      <c r="F160" s="17">
        <f>+'[4]2008tab8&amp;9A'!$AL$89</f>
        <v>30223497</v>
      </c>
      <c r="G160" s="17">
        <f t="shared" si="15"/>
        <v>241276190</v>
      </c>
      <c r="H160" s="17">
        <f>+'[4]2008tab8&amp;9A'!$AL$103</f>
        <v>1032548</v>
      </c>
      <c r="I160" s="17">
        <f>+'[4]2008tab8&amp;9A'!$AL$105</f>
        <v>28186302</v>
      </c>
      <c r="J160" s="17">
        <f>+'[4]2008tab8&amp;9A'!$AL$107</f>
        <v>28788925</v>
      </c>
      <c r="K160" s="17">
        <f>+'[4]2008tab8&amp;9A'!$AL$111</f>
        <v>2832726</v>
      </c>
      <c r="L160" s="17">
        <f>+'[4]2008tab8&amp;9A'!$AL$115</f>
        <v>47112234</v>
      </c>
      <c r="M160" s="19">
        <f t="shared" si="16"/>
        <v>538025617</v>
      </c>
      <c r="N160" s="19"/>
      <c r="O160" s="19"/>
      <c r="P160" s="19"/>
      <c r="Q160" s="19"/>
    </row>
    <row r="161" spans="1:17" ht="12.75">
      <c r="A161" s="12" t="s">
        <v>14</v>
      </c>
      <c r="B161" s="17">
        <f>+'[4]2008tab8&amp;9A'!$AM$66</f>
        <v>7029875</v>
      </c>
      <c r="C161" s="17">
        <f>+'[4]2008tab8&amp;9A'!$AM$69</f>
        <v>81762895</v>
      </c>
      <c r="D161" s="17">
        <f>+'[4]2008tab8&amp;9A'!$AM$72</f>
        <v>104184810</v>
      </c>
      <c r="E161" s="17">
        <f>+'[4]2008tab8&amp;9A'!$AM$88</f>
        <v>215392107</v>
      </c>
      <c r="F161" s="17">
        <f>+'[4]2008tab8&amp;9A'!$AM$89</f>
        <v>30775417</v>
      </c>
      <c r="G161" s="17">
        <f t="shared" si="15"/>
        <v>246167524</v>
      </c>
      <c r="H161" s="17">
        <f>+'[4]2008tab8&amp;9A'!$AM$103</f>
        <v>751348</v>
      </c>
      <c r="I161" s="17">
        <f>+'[4]2008tab8&amp;9A'!$AM$105</f>
        <v>28196626</v>
      </c>
      <c r="J161" s="17">
        <f>+'[4]2008tab8&amp;9A'!$AM$107</f>
        <v>28743231</v>
      </c>
      <c r="K161" s="17">
        <f>+'[4]2008tab8&amp;9A'!$AM$111</f>
        <v>2425169</v>
      </c>
      <c r="L161" s="17">
        <f>+'[4]2008tab8&amp;9A'!$AM$115</f>
        <v>49080074</v>
      </c>
      <c r="M161" s="19">
        <f t="shared" si="16"/>
        <v>548341552</v>
      </c>
      <c r="N161" s="19"/>
      <c r="O161" s="19"/>
      <c r="P161" s="19"/>
      <c r="Q161" s="19"/>
    </row>
    <row r="163" ht="12.75">
      <c r="A163" s="15">
        <v>2009</v>
      </c>
    </row>
    <row r="164" spans="1:17" ht="12.75">
      <c r="A164" s="12" t="s">
        <v>6</v>
      </c>
      <c r="B164" s="17">
        <f>+'[6]2009tab8&amp;9A'!$AB$66</f>
        <v>4460026</v>
      </c>
      <c r="C164" s="17">
        <f>+'[6]2009tab8&amp;9A'!$AB$69</f>
        <v>92875551</v>
      </c>
      <c r="D164" s="17">
        <f>+'[6]2009tab8&amp;9A'!$AB$72</f>
        <v>106623494</v>
      </c>
      <c r="E164" s="17">
        <f>+'[6]2009tab8&amp;9A'!$AB$88</f>
        <v>223238086</v>
      </c>
      <c r="F164" s="17">
        <f>+'[6]2009tab8&amp;9A'!$AB$89</f>
        <v>29177499</v>
      </c>
      <c r="G164" s="17">
        <f aca="true" t="shared" si="17" ref="G164:G169">SUM(E164:F164)</f>
        <v>252415585</v>
      </c>
      <c r="H164" s="17">
        <f>+'[6]2009tab8&amp;9A'!$AB$103</f>
        <v>805845</v>
      </c>
      <c r="I164" s="17">
        <f>+'[6]2009tab8&amp;9A'!$AB$105</f>
        <v>28138803</v>
      </c>
      <c r="J164" s="17">
        <f>+'[6]2009tab8&amp;9A'!$AB$107</f>
        <v>29455526</v>
      </c>
      <c r="K164" s="17">
        <f>+'[6]2009tab8&amp;9A'!$AB$111</f>
        <v>4247720</v>
      </c>
      <c r="L164" s="17">
        <f>+'[6]2009tab8&amp;9A'!$AB$115</f>
        <v>47836078</v>
      </c>
      <c r="M164" s="19">
        <f aca="true" t="shared" si="18" ref="M164:M169">SUM(G164:L164)+B164+C164+D164</f>
        <v>566858628</v>
      </c>
      <c r="N164" s="19"/>
      <c r="O164" s="19"/>
      <c r="P164" s="19"/>
      <c r="Q164" s="19"/>
    </row>
    <row r="165" spans="1:17" ht="12.75">
      <c r="A165" s="12" t="s">
        <v>7</v>
      </c>
      <c r="B165" s="17">
        <f>+'[6]2009tab8&amp;9A'!$AC$66</f>
        <v>4384647</v>
      </c>
      <c r="C165" s="17">
        <f>+'[6]2009tab8&amp;9A'!$AC$69</f>
        <v>89938887</v>
      </c>
      <c r="D165" s="17">
        <f>+'[6]2009tab8&amp;9A'!$AC$72</f>
        <v>114493880</v>
      </c>
      <c r="E165" s="17">
        <f>+'[6]2009tab8&amp;9A'!$AC$88</f>
        <v>225446908</v>
      </c>
      <c r="F165" s="17">
        <f>+'[6]2009tab8&amp;9A'!$AC$89</f>
        <v>33140052</v>
      </c>
      <c r="G165" s="17">
        <f t="shared" si="17"/>
        <v>258586960</v>
      </c>
      <c r="H165" s="17">
        <f>+'[6]2009tab8&amp;9A'!$AC$103</f>
        <v>717856</v>
      </c>
      <c r="I165" s="17">
        <f>+'[6]2009tab8&amp;9A'!$AC$105</f>
        <v>27837821</v>
      </c>
      <c r="J165" s="17">
        <f>+'[6]2009tab8&amp;9A'!$AC$107</f>
        <v>27001074</v>
      </c>
      <c r="K165" s="17">
        <f>+'[6]2009tab8&amp;9A'!$AC$111</f>
        <v>4609543</v>
      </c>
      <c r="L165" s="17">
        <f>+'[6]2009tab8&amp;9A'!$AC$115</f>
        <v>46635729</v>
      </c>
      <c r="M165" s="19">
        <f t="shared" si="18"/>
        <v>574206397</v>
      </c>
      <c r="N165" s="19"/>
      <c r="O165" s="19"/>
      <c r="P165" s="19"/>
      <c r="Q165" s="19"/>
    </row>
    <row r="166" spans="1:17" ht="12.75">
      <c r="A166" s="12" t="s">
        <v>8</v>
      </c>
      <c r="B166" s="17">
        <f>+'[6]2009tab8&amp;9A'!$AD$66</f>
        <v>5280945</v>
      </c>
      <c r="C166" s="17">
        <f>+'[6]2009tab8&amp;9A'!$AD$69</f>
        <v>92513225</v>
      </c>
      <c r="D166" s="17">
        <f>+'[6]2009tab8&amp;9A'!$AD$72</f>
        <v>108218183</v>
      </c>
      <c r="E166" s="17">
        <f>+'[6]2009tab8&amp;9A'!$AD$88</f>
        <v>224852515</v>
      </c>
      <c r="F166" s="17">
        <f>+'[6]2009tab8&amp;9A'!$AD$89</f>
        <v>34294154</v>
      </c>
      <c r="G166" s="17">
        <f t="shared" si="17"/>
        <v>259146669</v>
      </c>
      <c r="H166" s="17">
        <f>+'[6]2009tab8&amp;9A'!$AD$103</f>
        <v>473849</v>
      </c>
      <c r="I166" s="17">
        <f>+'[6]2009tab8&amp;9A'!$AD$105</f>
        <v>27850236</v>
      </c>
      <c r="J166" s="17">
        <f>+'[6]2009tab8&amp;9A'!$AD$107</f>
        <v>27247855</v>
      </c>
      <c r="K166" s="17">
        <f>+'[6]2009tab8&amp;9A'!$AD$111</f>
        <v>5863452</v>
      </c>
      <c r="L166" s="17">
        <f>+'[6]2009tab8&amp;9A'!$AD$115</f>
        <v>46125884</v>
      </c>
      <c r="M166" s="19">
        <f t="shared" si="18"/>
        <v>572720298</v>
      </c>
      <c r="N166" s="19"/>
      <c r="O166" s="19"/>
      <c r="P166" s="19"/>
      <c r="Q166" s="19"/>
    </row>
    <row r="167" spans="1:17" ht="12.75">
      <c r="A167" s="12" t="s">
        <v>9</v>
      </c>
      <c r="B167" s="17">
        <f>+'[6]2009tab8&amp;9A'!$AE$66</f>
        <v>5059172</v>
      </c>
      <c r="C167" s="17">
        <f>+'[6]2009tab8&amp;9A'!$AE$69</f>
        <v>97961221</v>
      </c>
      <c r="D167" s="17">
        <f>+'[6]2009tab8&amp;9A'!$AE$72</f>
        <v>111962817</v>
      </c>
      <c r="E167" s="17">
        <f>+'[6]2009tab8&amp;9A'!$AE$88</f>
        <v>224814826</v>
      </c>
      <c r="F167" s="17">
        <f>+'[6]2009tab8&amp;9A'!$AE$89</f>
        <v>33260865</v>
      </c>
      <c r="G167" s="17">
        <f t="shared" si="17"/>
        <v>258075691</v>
      </c>
      <c r="H167" s="17">
        <f>+'[6]2009tab8&amp;9A'!$AE$103</f>
        <v>429071</v>
      </c>
      <c r="I167" s="17">
        <f>+'[6]2009tab8&amp;9A'!$AE$105</f>
        <v>27284010</v>
      </c>
      <c r="J167" s="17">
        <f>+'[6]2009tab8&amp;9A'!$AE$107</f>
        <v>29085828</v>
      </c>
      <c r="K167" s="17">
        <f>+'[6]2009tab8&amp;9A'!$AE$111</f>
        <v>1812053</v>
      </c>
      <c r="L167" s="17">
        <f>+'[6]2009tab8&amp;9A'!$AE$115</f>
        <v>46417411</v>
      </c>
      <c r="M167" s="19">
        <f t="shared" si="18"/>
        <v>578087274</v>
      </c>
      <c r="N167" s="19"/>
      <c r="O167" s="19"/>
      <c r="P167" s="19"/>
      <c r="Q167" s="19"/>
    </row>
    <row r="168" spans="1:17" ht="12.75">
      <c r="A168" s="12" t="s">
        <v>10</v>
      </c>
      <c r="B168" s="17">
        <f>+'[6]2009tab8&amp;9A'!$AF$66</f>
        <v>4424673</v>
      </c>
      <c r="C168" s="17">
        <f>+'[6]2009tab8&amp;9A'!$AF$69</f>
        <v>97094073</v>
      </c>
      <c r="D168" s="17">
        <f>+'[6]2009tab8&amp;9A'!$AF$72</f>
        <v>117027492</v>
      </c>
      <c r="E168" s="17">
        <f>+'[6]2009tab8&amp;9A'!$AF$88</f>
        <v>223877374</v>
      </c>
      <c r="F168" s="17">
        <f>+'[6]2009tab8&amp;9A'!$AF$89</f>
        <v>33028597</v>
      </c>
      <c r="G168" s="17">
        <f t="shared" si="17"/>
        <v>256905971</v>
      </c>
      <c r="H168" s="17">
        <f>+'[6]2009tab8&amp;9A'!$AF$103</f>
        <v>336037</v>
      </c>
      <c r="I168" s="17">
        <f>+'[6]2009tab8&amp;9A'!$AF$105</f>
        <v>27955658</v>
      </c>
      <c r="J168" s="17">
        <f>+'[6]2009tab8&amp;9A'!$AF$107</f>
        <v>28668451</v>
      </c>
      <c r="K168" s="17">
        <f>+'[6]2009tab8&amp;9A'!$AF$111</f>
        <v>2517572</v>
      </c>
      <c r="L168" s="17">
        <f>+'[6]2009tab8&amp;9A'!$AF$115</f>
        <v>43821342</v>
      </c>
      <c r="M168" s="19">
        <f t="shared" si="18"/>
        <v>578751269</v>
      </c>
      <c r="N168" s="19"/>
      <c r="O168" s="19"/>
      <c r="P168" s="19"/>
      <c r="Q168" s="19"/>
    </row>
    <row r="169" spans="1:17" ht="12.75">
      <c r="A169" s="12" t="s">
        <v>73</v>
      </c>
      <c r="B169" s="17">
        <f>+'[6]2009tab8&amp;9A'!$AG$66</f>
        <v>5074193</v>
      </c>
      <c r="C169" s="17">
        <f>+'[6]2009tab8&amp;9A'!$AG$69</f>
        <v>92378644</v>
      </c>
      <c r="D169" s="17">
        <f>+'[6]2009tab8&amp;9A'!$AG$72</f>
        <v>112237959</v>
      </c>
      <c r="E169" s="17">
        <f>+'[6]2009tab8&amp;9A'!$AG$88</f>
        <v>224361450</v>
      </c>
      <c r="F169" s="17">
        <f>+'[6]2009tab8&amp;9A'!$AG$89</f>
        <v>34979118</v>
      </c>
      <c r="G169" s="17">
        <f t="shared" si="17"/>
        <v>259340568</v>
      </c>
      <c r="H169" s="17">
        <f>+'[6]2009tab8&amp;9A'!$AG$103</f>
        <v>429433</v>
      </c>
      <c r="I169" s="17">
        <f>+'[6]2009tab8&amp;9A'!$AG$105</f>
        <v>27685425</v>
      </c>
      <c r="J169" s="17">
        <f>+'[6]2009tab8&amp;9A'!$AG$107</f>
        <v>29306661</v>
      </c>
      <c r="K169" s="17">
        <f>+'[6]2009tab8&amp;9A'!$AG$111</f>
        <v>3466246</v>
      </c>
      <c r="L169" s="17">
        <f>+'[6]2009tab8&amp;9A'!$AG$115</f>
        <v>43702762</v>
      </c>
      <c r="M169" s="19">
        <f t="shared" si="18"/>
        <v>573621891</v>
      </c>
      <c r="N169" s="19"/>
      <c r="O169" s="19"/>
      <c r="P169" s="19"/>
      <c r="Q169" s="19"/>
    </row>
    <row r="170" spans="1:17" ht="12.75">
      <c r="A170" s="12" t="s">
        <v>43</v>
      </c>
      <c r="B170" s="17">
        <f>+'[6]2009tab8&amp;9A'!$AH$66</f>
        <v>4860431</v>
      </c>
      <c r="C170" s="17">
        <f>+'[6]2009tab8&amp;9A'!$AH$69</f>
        <v>84962425</v>
      </c>
      <c r="D170" s="17">
        <f>+'[6]2009tab8&amp;9A'!$AH$72</f>
        <v>113814160</v>
      </c>
      <c r="E170" s="17">
        <f>+'[6]2009tab8&amp;9A'!$AH$88</f>
        <v>223846666</v>
      </c>
      <c r="F170" s="17">
        <f>+'[6]2009tab8&amp;9A'!$AH$89</f>
        <v>34466263</v>
      </c>
      <c r="G170" s="17">
        <f aca="true" t="shared" si="19" ref="G170:G175">SUM(E170:F170)</f>
        <v>258312929</v>
      </c>
      <c r="H170" s="17">
        <f>+'[6]2009tab8&amp;9A'!$AH$103</f>
        <v>398435</v>
      </c>
      <c r="I170" s="17">
        <f>+'[6]2009tab8&amp;9A'!$AH$105</f>
        <v>27708685</v>
      </c>
      <c r="J170" s="17">
        <f>+'[6]2009tab8&amp;9A'!$AH$107</f>
        <v>36982318</v>
      </c>
      <c r="K170" s="17">
        <f>+'[6]2009tab8&amp;9A'!$AH$111</f>
        <v>2780227</v>
      </c>
      <c r="L170" s="17">
        <f>+'[6]2009tab8&amp;9A'!$AH$115</f>
        <v>41587204</v>
      </c>
      <c r="M170" s="19">
        <f aca="true" t="shared" si="20" ref="M170:M175">SUM(G170:L170)+B170+C170+D170</f>
        <v>571406814</v>
      </c>
      <c r="N170" s="19"/>
      <c r="O170" s="19"/>
      <c r="P170" s="19"/>
      <c r="Q170" s="19"/>
    </row>
    <row r="171" spans="1:17" ht="12.75">
      <c r="A171" s="12" t="s">
        <v>15</v>
      </c>
      <c r="B171" s="17">
        <f>+'[6]2009tab8&amp;9A'!$AI$66</f>
        <v>4774033</v>
      </c>
      <c r="C171" s="17">
        <f>+'[6]2009tab8&amp;9A'!$AI$69</f>
        <v>89315264</v>
      </c>
      <c r="D171" s="17">
        <f>+'[6]2009tab8&amp;9A'!$AI$72</f>
        <v>107776304</v>
      </c>
      <c r="E171" s="17">
        <f>+'[6]2009tab8&amp;9A'!$AI$88</f>
        <v>224052526</v>
      </c>
      <c r="F171" s="17">
        <f>+'[6]2009tab8&amp;9A'!$AI$89</f>
        <v>35649453</v>
      </c>
      <c r="G171" s="17">
        <f t="shared" si="19"/>
        <v>259701979</v>
      </c>
      <c r="H171" s="17">
        <f>+'[6]2009tab8&amp;9A'!$AI$103</f>
        <v>451973</v>
      </c>
      <c r="I171" s="17">
        <f>+'[6]2009tab8&amp;9A'!$AI$105</f>
        <v>27664446</v>
      </c>
      <c r="J171" s="17">
        <f>+'[6]2009tab8&amp;9A'!$AI$107</f>
        <v>38515266</v>
      </c>
      <c r="K171" s="17">
        <f>+'[6]2009tab8&amp;9A'!$AI$111</f>
        <v>2574824</v>
      </c>
      <c r="L171" s="17">
        <f>+'[6]2009tab8&amp;9A'!$AI$115</f>
        <v>42146934</v>
      </c>
      <c r="M171" s="19">
        <f t="shared" si="20"/>
        <v>572921023</v>
      </c>
      <c r="N171" s="19"/>
      <c r="O171" s="19"/>
      <c r="P171" s="19"/>
      <c r="Q171" s="19"/>
    </row>
    <row r="172" spans="1:17" ht="12.75">
      <c r="A172" s="12" t="s">
        <v>74</v>
      </c>
      <c r="B172" s="17">
        <f>+'[6]2009tab8&amp;9A'!$AJ$66</f>
        <v>5994600</v>
      </c>
      <c r="C172" s="17">
        <f>+'[6]2009tab8&amp;9A'!$AJ$69</f>
        <v>88994983</v>
      </c>
      <c r="D172" s="17">
        <f>+'[6]2009tab8&amp;9A'!$AJ$72</f>
        <v>104174293</v>
      </c>
      <c r="E172" s="17">
        <f>+'[6]2009tab8&amp;9A'!$AJ$88</f>
        <v>222893509</v>
      </c>
      <c r="F172" s="17">
        <f>+'[6]2009tab8&amp;9A'!$AJ$89</f>
        <v>34333892</v>
      </c>
      <c r="G172" s="17">
        <f t="shared" si="19"/>
        <v>257227401</v>
      </c>
      <c r="H172" s="17">
        <f>+'[6]2009tab8&amp;9A'!$AJ$103</f>
        <v>477315</v>
      </c>
      <c r="I172" s="17">
        <f>+'[6]2009tab8&amp;9A'!$AJ$105</f>
        <v>27184165</v>
      </c>
      <c r="J172" s="17">
        <f>+'[6]2009tab8&amp;9A'!$AJ$107</f>
        <v>40109219</v>
      </c>
      <c r="K172" s="17">
        <f>+'[6]2009tab8&amp;9A'!$AJ$111</f>
        <v>5347447</v>
      </c>
      <c r="L172" s="17">
        <f>+'[6]2009tab8&amp;9A'!$AJ$115</f>
        <v>42359982</v>
      </c>
      <c r="M172" s="19">
        <f t="shared" si="20"/>
        <v>571869405</v>
      </c>
      <c r="N172" s="19"/>
      <c r="O172" s="19"/>
      <c r="P172" s="19"/>
      <c r="Q172" s="19"/>
    </row>
    <row r="173" spans="1:17" ht="12.75">
      <c r="A173" s="12" t="s">
        <v>12</v>
      </c>
      <c r="B173" s="17">
        <f>+'[6]2009tab8&amp;9A'!$AK$66</f>
        <v>4577816</v>
      </c>
      <c r="C173" s="17">
        <f>+'[6]2009tab8&amp;9A'!$AK$69</f>
        <v>83525582</v>
      </c>
      <c r="D173" s="17">
        <f>+'[6]2009tab8&amp;9A'!$AK$72</f>
        <v>107530940</v>
      </c>
      <c r="E173" s="17">
        <f>+'[6]2009tab8&amp;9A'!$AK$88</f>
        <v>222799868</v>
      </c>
      <c r="F173" s="17">
        <f>+'[6]2009tab8&amp;9A'!$AK$89</f>
        <v>32689255</v>
      </c>
      <c r="G173" s="17">
        <f t="shared" si="19"/>
        <v>255489123</v>
      </c>
      <c r="H173" s="17">
        <f>+'[6]2009tab8&amp;9A'!$AK$103</f>
        <v>567491</v>
      </c>
      <c r="I173" s="17">
        <f>+'[6]2009tab8&amp;9A'!$AK$105</f>
        <v>27167798</v>
      </c>
      <c r="J173" s="17">
        <f>+'[6]2009tab8&amp;9A'!$AK$107</f>
        <v>39472032</v>
      </c>
      <c r="K173" s="17">
        <f>+'[6]2009tab8&amp;9A'!$AK$111</f>
        <v>2970352</v>
      </c>
      <c r="L173" s="17">
        <f>+'[6]2009tab8&amp;9A'!$AK$115</f>
        <v>45081365</v>
      </c>
      <c r="M173" s="19">
        <f t="shared" si="20"/>
        <v>566382499</v>
      </c>
      <c r="N173" s="19"/>
      <c r="O173" s="19"/>
      <c r="P173" s="19"/>
      <c r="Q173" s="19"/>
    </row>
    <row r="174" spans="1:17" ht="12.75">
      <c r="A174" s="12" t="s">
        <v>13</v>
      </c>
      <c r="B174" s="17">
        <f>+'[6]2009tab8&amp;9A'!$AL$66</f>
        <v>4535050</v>
      </c>
      <c r="C174" s="17">
        <f>+'[6]2009tab8&amp;9A'!$AL$69</f>
        <v>86944895</v>
      </c>
      <c r="D174" s="17">
        <f>+'[6]2009tab8&amp;9A'!$AL$72</f>
        <v>112316413</v>
      </c>
      <c r="E174" s="17">
        <f>+'[6]2009tab8&amp;9A'!$AL$88</f>
        <v>219377868</v>
      </c>
      <c r="F174" s="17">
        <f>+'[6]2009tab8&amp;9A'!$AL$89</f>
        <v>34305233</v>
      </c>
      <c r="G174" s="17">
        <f t="shared" si="19"/>
        <v>253683101</v>
      </c>
      <c r="H174" s="17">
        <f>+'[6]2009tab8&amp;9A'!$AL$103</f>
        <v>532801</v>
      </c>
      <c r="I174" s="17">
        <f>+'[6]2009tab8&amp;9A'!$AL$105</f>
        <v>29747805</v>
      </c>
      <c r="J174" s="17">
        <f>+'[6]2009tab8&amp;9A'!$AL$107</f>
        <v>36490516</v>
      </c>
      <c r="K174" s="17">
        <f>+'[6]2009tab8&amp;9A'!$AL$111</f>
        <v>3186495</v>
      </c>
      <c r="L174" s="17">
        <f>+'[6]2009tab8&amp;9A'!$AL$115</f>
        <v>43528354</v>
      </c>
      <c r="M174" s="19">
        <f t="shared" si="20"/>
        <v>570965430</v>
      </c>
      <c r="N174" s="19"/>
      <c r="O174" s="19"/>
      <c r="P174" s="19"/>
      <c r="Q174" s="19"/>
    </row>
    <row r="175" spans="1:17" ht="12.75">
      <c r="A175" s="12" t="s">
        <v>14</v>
      </c>
      <c r="B175" s="17">
        <f>+'[6]2009tab8&amp;9A'!$AM$66</f>
        <v>7241352</v>
      </c>
      <c r="C175" s="17">
        <f>+'[6]2009tab8&amp;9A'!$AM$69</f>
        <v>84640035</v>
      </c>
      <c r="D175" s="17">
        <f>+'[6]2009tab8&amp;9A'!$AM$72</f>
        <v>114421388</v>
      </c>
      <c r="E175" s="17">
        <f>+'[6]2009tab8&amp;9A'!$AM$88</f>
        <v>222491622</v>
      </c>
      <c r="F175" s="17">
        <f>+'[6]2009tab8&amp;9A'!$AM$89</f>
        <v>33898240</v>
      </c>
      <c r="G175" s="17">
        <f t="shared" si="19"/>
        <v>256389862</v>
      </c>
      <c r="H175" s="17">
        <f>+'[6]2009tab8&amp;9A'!$AM$103</f>
        <v>578821</v>
      </c>
      <c r="I175" s="17">
        <f>+'[6]2009tab8&amp;9A'!$AM$105</f>
        <v>24377108</v>
      </c>
      <c r="J175" s="17">
        <f>+'[6]2009tab8&amp;9A'!$AM$107</f>
        <v>38728697</v>
      </c>
      <c r="K175" s="17">
        <f>+'[6]2009tab8&amp;9A'!$AM$111</f>
        <v>2660271</v>
      </c>
      <c r="L175" s="17">
        <f>+'[6]2009tab8&amp;9A'!$AM$115</f>
        <v>43110453</v>
      </c>
      <c r="M175" s="19">
        <f t="shared" si="20"/>
        <v>572147987</v>
      </c>
      <c r="N175" s="19"/>
      <c r="O175" s="19"/>
      <c r="P175" s="19"/>
      <c r="Q175" s="19"/>
    </row>
    <row r="177" ht="12.75">
      <c r="A177" s="15">
        <v>2010</v>
      </c>
    </row>
    <row r="178" spans="1:17" ht="12.75">
      <c r="A178" s="12" t="s">
        <v>6</v>
      </c>
      <c r="B178" s="17">
        <f>+'[7]2010tab8&amp;9A'!$B$66</f>
        <v>5319141</v>
      </c>
      <c r="C178" s="17">
        <f>+'[7]2010tab8&amp;9A'!$B$69</f>
        <v>87862112</v>
      </c>
      <c r="D178" s="17">
        <f>+'[7]2010tab8&amp;9A'!$B$72</f>
        <v>119513365</v>
      </c>
      <c r="E178" s="17">
        <f>+'[7]2010tab8&amp;9A'!$B$88</f>
        <v>216262684</v>
      </c>
      <c r="F178" s="17">
        <f>+'[7]2010tab8&amp;9A'!$B$89</f>
        <v>36109846</v>
      </c>
      <c r="G178" s="17">
        <f aca="true" t="shared" si="21" ref="G178:G183">SUM(E178:F178)</f>
        <v>252372530</v>
      </c>
      <c r="H178" s="17">
        <f>+'[7]2010tab8&amp;9A'!$B$103</f>
        <v>639891</v>
      </c>
      <c r="I178" s="17">
        <f>+'[7]2010tab8&amp;9A'!$B$105</f>
        <v>24626209</v>
      </c>
      <c r="J178" s="17">
        <f>+'[7]2010tab8&amp;9A'!$B$107</f>
        <v>43063125</v>
      </c>
      <c r="K178" s="17">
        <f>+'[7]2010tab8&amp;9A'!$B$111</f>
        <v>2695757</v>
      </c>
      <c r="L178" s="17">
        <f>+'[7]2010tab8&amp;9A'!$B$115</f>
        <v>42594455</v>
      </c>
      <c r="M178" s="19">
        <f aca="true" t="shared" si="22" ref="M178:M183">SUM(G178:L178)+B178+C178+D178</f>
        <v>578686585</v>
      </c>
      <c r="N178" s="19"/>
      <c r="O178" s="19"/>
      <c r="P178" s="19"/>
      <c r="Q178" s="19"/>
    </row>
    <row r="179" spans="1:17" ht="12.75">
      <c r="A179" s="12" t="s">
        <v>7</v>
      </c>
      <c r="B179" s="17">
        <f>+'[7]2010tab8&amp;9A'!$C$66</f>
        <v>4996635</v>
      </c>
      <c r="C179" s="17">
        <f>+'[7]2010tab8&amp;9A'!$C$69</f>
        <v>88622909</v>
      </c>
      <c r="D179" s="17">
        <f>+'[7]2010tab8&amp;9A'!$C$72</f>
        <v>128134753</v>
      </c>
      <c r="E179" s="17">
        <f>+'[7]2010tab8&amp;9A'!$C$88</f>
        <v>216590804</v>
      </c>
      <c r="F179" s="17">
        <f>+'[7]2010tab8&amp;9A'!$C$89</f>
        <v>36977313</v>
      </c>
      <c r="G179" s="17">
        <f t="shared" si="21"/>
        <v>253568117</v>
      </c>
      <c r="H179" s="17">
        <f>+'[7]2010tab8&amp;9A'!$C$103</f>
        <v>595917</v>
      </c>
      <c r="I179" s="17">
        <f>+'[7]2010tab8&amp;9A'!$C$105</f>
        <v>0</v>
      </c>
      <c r="J179" s="17">
        <f>+'[7]2010tab8&amp;9A'!$C$107</f>
        <v>71396739</v>
      </c>
      <c r="K179" s="17">
        <f>+'[7]2010tab8&amp;9A'!$C$111</f>
        <v>2796169</v>
      </c>
      <c r="L179" s="17">
        <f>+'[7]2010tab8&amp;9A'!$C$115</f>
        <v>40414269</v>
      </c>
      <c r="M179" s="19">
        <f t="shared" si="22"/>
        <v>590525508</v>
      </c>
      <c r="N179" s="19"/>
      <c r="O179" s="19"/>
      <c r="P179" s="19"/>
      <c r="Q179" s="19"/>
    </row>
    <row r="180" spans="1:17" ht="12.75">
      <c r="A180" s="12" t="s">
        <v>8</v>
      </c>
      <c r="B180" s="17">
        <f>+'[7]2010tab8&amp;9A'!$D$66</f>
        <v>6447525</v>
      </c>
      <c r="C180" s="17">
        <f>+'[7]2010tab8&amp;9A'!$D$69</f>
        <v>90568274</v>
      </c>
      <c r="D180" s="17">
        <f>+'[7]2010tab8&amp;9A'!$D$72</f>
        <v>129679584</v>
      </c>
      <c r="E180" s="17">
        <f>+'[7]2010tab8&amp;9A'!$D$88</f>
        <v>219459411</v>
      </c>
      <c r="F180" s="17">
        <f>+'[7]2010tab8&amp;9A'!$D$89</f>
        <v>37534258</v>
      </c>
      <c r="G180" s="17">
        <f t="shared" si="21"/>
        <v>256993669</v>
      </c>
      <c r="H180" s="17">
        <f>+'[7]2010tab8&amp;9A'!$D$103</f>
        <v>482428</v>
      </c>
      <c r="I180" s="17">
        <f>+'[7]2010tab8&amp;9A'!$D$105</f>
        <v>0</v>
      </c>
      <c r="J180" s="17">
        <f>+'[7]2010tab8&amp;9A'!$D$107</f>
        <v>61545840</v>
      </c>
      <c r="K180" s="17">
        <f>+'[7]2010tab8&amp;9A'!$D$111</f>
        <v>4671218</v>
      </c>
      <c r="L180" s="17">
        <f>+'[7]2010tab8&amp;9A'!$D$115</f>
        <v>41377987</v>
      </c>
      <c r="M180" s="19">
        <f t="shared" si="22"/>
        <v>591766525</v>
      </c>
      <c r="N180" s="19"/>
      <c r="O180" s="19"/>
      <c r="P180" s="19"/>
      <c r="Q180" s="19"/>
    </row>
    <row r="181" spans="1:17" ht="12.75">
      <c r="A181" s="12" t="s">
        <v>9</v>
      </c>
      <c r="B181" s="17">
        <f>+'[7]2010tab8&amp;9A'!$F$66</f>
        <v>6243183</v>
      </c>
      <c r="C181" s="17">
        <f>+'[7]2010tab8&amp;9A'!$F$69</f>
        <v>93243459</v>
      </c>
      <c r="D181" s="17">
        <f>+'[7]2010tab8&amp;9A'!$F$72</f>
        <v>128487536</v>
      </c>
      <c r="E181" s="17">
        <f>+'[7]2010tab8&amp;9A'!$F$88</f>
        <v>220934769</v>
      </c>
      <c r="F181" s="17">
        <f>+'[7]2010tab8&amp;9A'!$F$89</f>
        <v>33653949</v>
      </c>
      <c r="G181" s="17">
        <f t="shared" si="21"/>
        <v>254588718</v>
      </c>
      <c r="H181" s="17">
        <f>+'[7]2010tab8&amp;9A'!$F$103</f>
        <v>294415</v>
      </c>
      <c r="I181" s="17">
        <f>+'[7]2010tab8&amp;9A'!$F$105</f>
        <v>0</v>
      </c>
      <c r="J181" s="17">
        <f>+'[7]2010tab8&amp;9A'!$F$107</f>
        <v>60573206</v>
      </c>
      <c r="K181" s="17">
        <f>+'[7]2010tab8&amp;9A'!$F$111</f>
        <v>7232049</v>
      </c>
      <c r="L181" s="17">
        <f>+'[7]2010tab8&amp;9A'!$F$115</f>
        <v>38444366</v>
      </c>
      <c r="M181" s="19">
        <f t="shared" si="22"/>
        <v>589106932</v>
      </c>
      <c r="N181" s="19"/>
      <c r="O181" s="19"/>
      <c r="P181" s="19"/>
      <c r="Q181" s="19"/>
    </row>
    <row r="182" spans="1:17" ht="12.75">
      <c r="A182" s="12" t="s">
        <v>10</v>
      </c>
      <c r="B182" s="17">
        <f>+'[7]2010tab8&amp;9A'!$F$66</f>
        <v>6243183</v>
      </c>
      <c r="C182" s="17">
        <f>+'[7]2010tab8&amp;9A'!$F$69</f>
        <v>93243459</v>
      </c>
      <c r="D182" s="17">
        <f>+'[7]2010tab8&amp;9A'!$F$72</f>
        <v>128487536</v>
      </c>
      <c r="E182" s="17">
        <f>+'[7]2010tab8&amp;9A'!$F$88</f>
        <v>220934769</v>
      </c>
      <c r="F182" s="17">
        <f>+'[7]2010tab8&amp;9A'!$F$89</f>
        <v>33653949</v>
      </c>
      <c r="G182" s="17">
        <f t="shared" si="21"/>
        <v>254588718</v>
      </c>
      <c r="H182" s="17">
        <f>+'[7]2010tab8&amp;9A'!$F$103</f>
        <v>294415</v>
      </c>
      <c r="I182" s="17">
        <f>+'[7]2010tab8&amp;9A'!$F$105</f>
        <v>0</v>
      </c>
      <c r="J182" s="17">
        <f>+'[7]2010tab8&amp;9A'!$F$107</f>
        <v>60573206</v>
      </c>
      <c r="K182" s="17">
        <f>+'[7]2010tab8&amp;9A'!$F$111</f>
        <v>7232049</v>
      </c>
      <c r="L182" s="17">
        <f>+'[7]2010tab8&amp;9A'!$F$115</f>
        <v>38444366</v>
      </c>
      <c r="M182" s="19">
        <f t="shared" si="22"/>
        <v>589106932</v>
      </c>
      <c r="N182" s="19"/>
      <c r="O182" s="19"/>
      <c r="P182" s="19"/>
      <c r="Q182" s="19"/>
    </row>
    <row r="183" spans="1:17" ht="12.75">
      <c r="A183" s="12" t="s">
        <v>73</v>
      </c>
      <c r="B183" s="17">
        <f>+'[7]2010tab8&amp;9A'!$G$66</f>
        <v>6044766</v>
      </c>
      <c r="C183" s="17">
        <f>+'[7]2010tab8&amp;9A'!$G$69</f>
        <v>88791003</v>
      </c>
      <c r="D183" s="17">
        <f>+'[7]2010tab8&amp;9A'!$G$72</f>
        <v>121215765</v>
      </c>
      <c r="E183" s="17">
        <f>+'[7]2010tab8&amp;9A'!$G$88</f>
        <v>218683475</v>
      </c>
      <c r="F183" s="17">
        <f>+'[7]2010tab8&amp;9A'!$G$89</f>
        <v>31172162</v>
      </c>
      <c r="G183" s="17">
        <f t="shared" si="21"/>
        <v>249855637</v>
      </c>
      <c r="H183" s="17">
        <f>+'[7]2010tab8&amp;9A'!$G$103</f>
        <v>196902</v>
      </c>
      <c r="I183" s="17">
        <f>+'[7]2010tab8&amp;9A'!$G$105</f>
        <v>0</v>
      </c>
      <c r="J183" s="17">
        <f>+'[7]2010tab8&amp;9A'!$G$107</f>
        <v>65601572</v>
      </c>
      <c r="K183" s="17">
        <f>+'[7]2010tab8&amp;9A'!$G$111</f>
        <v>4836258</v>
      </c>
      <c r="L183" s="17">
        <f>+'[7]2010tab8&amp;9A'!$G$115</f>
        <v>38768709</v>
      </c>
      <c r="M183" s="19">
        <f t="shared" si="22"/>
        <v>575310612</v>
      </c>
      <c r="N183" s="19"/>
      <c r="O183" s="19"/>
      <c r="P183" s="19"/>
      <c r="Q183" s="19"/>
    </row>
    <row r="184" spans="1:19" ht="12.75">
      <c r="A184" s="12" t="s">
        <v>43</v>
      </c>
      <c r="B184" s="17">
        <f>+'[7]2010tab8&amp;9A'!$H$66</f>
        <v>5686959</v>
      </c>
      <c r="C184" s="17">
        <f>+'[7]2010tab8&amp;9A'!$H$69</f>
        <v>85149599</v>
      </c>
      <c r="D184" s="17">
        <f>+'[7]2010tab8&amp;9A'!$H$72</f>
        <v>118181390</v>
      </c>
      <c r="E184" s="17">
        <f>+'[7]2010tab8&amp;9A'!$H$88</f>
        <v>220068455</v>
      </c>
      <c r="F184" s="17">
        <f>+'[7]2010tab8&amp;9A'!$H$89</f>
        <v>31139883</v>
      </c>
      <c r="G184" s="17">
        <f aca="true" t="shared" si="23" ref="G184:G189">SUM(E184:F184)</f>
        <v>251208338</v>
      </c>
      <c r="H184" s="17">
        <f>+'[7]2010tab8&amp;9A'!$H$103</f>
        <v>98297</v>
      </c>
      <c r="I184" s="17">
        <f>+'[7]2010tab8&amp;9A'!$H$105</f>
        <v>0</v>
      </c>
      <c r="J184" s="17">
        <f>+'[7]2010tab8&amp;9A'!$H$107</f>
        <v>66917865</v>
      </c>
      <c r="K184" s="17">
        <f>+'[7]2010tab8&amp;9A'!$H$111</f>
        <v>2851776</v>
      </c>
      <c r="L184" s="17">
        <f>+'[7]2010tab8&amp;9A'!$H$115</f>
        <v>39476109</v>
      </c>
      <c r="M184" s="19">
        <f aca="true" t="shared" si="24" ref="M184:M189">SUM(G184:L184)+B184+C184+D184</f>
        <v>569570333</v>
      </c>
      <c r="N184" s="19"/>
      <c r="O184" s="19"/>
      <c r="P184" s="19"/>
      <c r="Q184" s="19"/>
      <c r="S184" s="17"/>
    </row>
    <row r="185" spans="1:19" ht="12.75">
      <c r="A185" s="12" t="s">
        <v>15</v>
      </c>
      <c r="B185" s="17">
        <f>+'[7]2010tab8&amp;9A'!$I$66</f>
        <v>6649229</v>
      </c>
      <c r="C185" s="17">
        <f>+'[7]2010tab8&amp;9A'!$I$69</f>
        <v>101748546</v>
      </c>
      <c r="D185" s="17">
        <f>+'[7]2010tab8&amp;9A'!$I$72</f>
        <v>109479195</v>
      </c>
      <c r="E185" s="17">
        <f>+'[7]2010tab8&amp;9A'!$I$88</f>
        <v>220264055</v>
      </c>
      <c r="F185" s="17">
        <f>+'[7]2010tab8&amp;9A'!$I$89</f>
        <v>31581792</v>
      </c>
      <c r="G185" s="17">
        <f t="shared" si="23"/>
        <v>251845847</v>
      </c>
      <c r="H185" s="17">
        <f>+'[7]2010tab8&amp;9A'!$I$103</f>
        <v>225953</v>
      </c>
      <c r="I185" s="17">
        <f>+'[7]2010tab8&amp;9A'!$I$105</f>
        <v>0</v>
      </c>
      <c r="J185" s="17">
        <f>+'[7]2010tab8&amp;9A'!$I$107</f>
        <v>67992760</v>
      </c>
      <c r="K185" s="17">
        <f>+'[7]2010tab8&amp;9A'!$I$111</f>
        <v>2535872</v>
      </c>
      <c r="L185" s="17">
        <f>+'[7]2010tab8&amp;9A'!$I$115</f>
        <v>36325469</v>
      </c>
      <c r="M185" s="19">
        <f t="shared" si="24"/>
        <v>576802871</v>
      </c>
      <c r="N185" s="19"/>
      <c r="O185" s="19"/>
      <c r="P185" s="19"/>
      <c r="Q185" s="19"/>
      <c r="S185" s="17"/>
    </row>
    <row r="186" spans="1:19" ht="12.75">
      <c r="A186" s="12" t="s">
        <v>74</v>
      </c>
      <c r="B186" s="17">
        <f>+'[7]2010tab8&amp;9A'!$J$66</f>
        <v>6898915</v>
      </c>
      <c r="C186" s="17">
        <f>+'[7]2010tab8&amp;9A'!$J$69</f>
        <v>92596248</v>
      </c>
      <c r="D186" s="17">
        <f>+'[7]2010tab8&amp;9A'!$J$72</f>
        <v>116867576</v>
      </c>
      <c r="E186" s="17">
        <f>+'[7]2010tab8&amp;9A'!$J$88</f>
        <v>220947915</v>
      </c>
      <c r="F186" s="17">
        <f>+'[7]2010tab8&amp;9A'!$J$89</f>
        <v>31247074</v>
      </c>
      <c r="G186" s="17">
        <f t="shared" si="23"/>
        <v>252194989</v>
      </c>
      <c r="H186" s="17">
        <f>+'[7]2010tab8&amp;9A'!$J$103</f>
        <v>297540</v>
      </c>
      <c r="I186" s="17">
        <f>+'[7]2010tab8&amp;9A'!$J$105</f>
        <v>0</v>
      </c>
      <c r="J186" s="17">
        <f>+'[7]2010tab8&amp;9A'!$J$107</f>
        <v>67283613</v>
      </c>
      <c r="K186" s="17">
        <f>+'[7]2010tab8&amp;9A'!$J$111</f>
        <v>3123938</v>
      </c>
      <c r="L186" s="17">
        <f>+'[7]2010tab8&amp;9A'!$J$115</f>
        <v>39227624</v>
      </c>
      <c r="M186" s="19">
        <f t="shared" si="24"/>
        <v>578490443</v>
      </c>
      <c r="N186" s="19"/>
      <c r="O186" s="19"/>
      <c r="P186" s="19"/>
      <c r="Q186" s="19"/>
      <c r="S186" s="17"/>
    </row>
    <row r="187" spans="1:19" ht="12.75">
      <c r="A187" s="12" t="s">
        <v>12</v>
      </c>
      <c r="B187" s="17">
        <f>+'[7]2010tab8&amp;9A'!$K$66</f>
        <v>5506090</v>
      </c>
      <c r="C187" s="17">
        <f>+'[7]2010tab8&amp;9A'!$K$69</f>
        <v>100303938</v>
      </c>
      <c r="D187" s="17">
        <f>+'[7]2010tab8&amp;9A'!$K$72</f>
        <v>113707974</v>
      </c>
      <c r="E187" s="17">
        <f>+'[7]2010tab8&amp;9A'!$K$88</f>
        <v>221241372</v>
      </c>
      <c r="F187" s="17">
        <f>+'[7]2010tab8&amp;9A'!$K$89</f>
        <v>30408009</v>
      </c>
      <c r="G187" s="17">
        <f t="shared" si="23"/>
        <v>251649381</v>
      </c>
      <c r="H187" s="17">
        <f>+'[7]2010tab8&amp;9A'!$K$103</f>
        <v>316150</v>
      </c>
      <c r="I187" s="17">
        <f>+'[7]2010tab8&amp;9A'!$K$105</f>
        <v>0</v>
      </c>
      <c r="J187" s="17">
        <f>+'[7]2010tab8&amp;9A'!$K$107</f>
        <v>69109334</v>
      </c>
      <c r="K187" s="17">
        <f>+'[7]2010tab8&amp;9A'!$K$111</f>
        <v>2286475</v>
      </c>
      <c r="L187" s="17">
        <f>+'[7]2010tab8&amp;9A'!$K$115</f>
        <v>40089240</v>
      </c>
      <c r="M187" s="19">
        <f t="shared" si="24"/>
        <v>582968582</v>
      </c>
      <c r="N187" s="19"/>
      <c r="O187" s="19"/>
      <c r="P187" s="19"/>
      <c r="Q187" s="19"/>
      <c r="S187" s="17"/>
    </row>
    <row r="188" spans="1:19" ht="12.75">
      <c r="A188" s="12" t="s">
        <v>13</v>
      </c>
      <c r="B188" s="17">
        <f>+'[7]2010tab8&amp;9A'!$M$66</f>
        <v>8234001</v>
      </c>
      <c r="C188" s="17">
        <f>+'[7]2010tab8&amp;9A'!$M$69</f>
        <v>97328735</v>
      </c>
      <c r="D188" s="17">
        <f>+'[7]2010tab8&amp;9A'!$M$72</f>
        <v>115821608</v>
      </c>
      <c r="E188" s="17">
        <f>+'[7]2010tab8&amp;9A'!$M$88</f>
        <v>221202366</v>
      </c>
      <c r="F188" s="17">
        <f>+'[7]2010tab8&amp;9A'!$M$89</f>
        <v>30138267</v>
      </c>
      <c r="G188" s="17">
        <f t="shared" si="23"/>
        <v>251340633</v>
      </c>
      <c r="H188" s="17">
        <f>+'[7]2010tab8&amp;9A'!$M$103</f>
        <v>486281</v>
      </c>
      <c r="I188" s="17">
        <f>+'[7]2010tab8&amp;9A'!$M$105</f>
        <v>0</v>
      </c>
      <c r="J188" s="17">
        <f>+'[7]2010tab8&amp;9A'!$M$107</f>
        <v>68913684</v>
      </c>
      <c r="K188" s="17">
        <f>+'[7]2010tab8&amp;9A'!$M$111</f>
        <v>3340587</v>
      </c>
      <c r="L188" s="17">
        <f>+'[7]2010tab8&amp;9A'!$M$115</f>
        <v>40462264</v>
      </c>
      <c r="M188" s="19">
        <f t="shared" si="24"/>
        <v>585927793</v>
      </c>
      <c r="N188" s="19"/>
      <c r="O188" s="19"/>
      <c r="P188" s="19"/>
      <c r="Q188" s="19"/>
      <c r="S188" s="17"/>
    </row>
    <row r="189" spans="1:19" ht="12.75">
      <c r="A189" s="12" t="s">
        <v>14</v>
      </c>
      <c r="B189" s="17">
        <f>+'[7]2010tab8&amp;9A'!$M$66</f>
        <v>8234001</v>
      </c>
      <c r="C189" s="17">
        <f>+'[7]2010tab8&amp;9A'!$M$69</f>
        <v>97328735</v>
      </c>
      <c r="D189" s="17">
        <f>+'[7]2010tab8&amp;9A'!$M$72</f>
        <v>115821608</v>
      </c>
      <c r="E189" s="17">
        <f>+'[7]2010tab8&amp;9A'!$M$88</f>
        <v>221202366</v>
      </c>
      <c r="F189" s="17">
        <f>+'[7]2010tab8&amp;9A'!$M$89</f>
        <v>30138267</v>
      </c>
      <c r="G189" s="17">
        <f t="shared" si="23"/>
        <v>251340633</v>
      </c>
      <c r="H189" s="17">
        <f>+'[7]2010tab8&amp;9A'!$M$103</f>
        <v>486281</v>
      </c>
      <c r="I189" s="17">
        <f>+'[7]2010tab8&amp;9A'!$M$105</f>
        <v>0</v>
      </c>
      <c r="J189" s="17">
        <f>+'[7]2010tab8&amp;9A'!$M$107</f>
        <v>68913684</v>
      </c>
      <c r="K189" s="17">
        <f>+'[7]2010tab8&amp;9A'!$M$111</f>
        <v>3340587</v>
      </c>
      <c r="L189" s="17">
        <f>+'[7]2010tab8&amp;9A'!$M$115</f>
        <v>40462264</v>
      </c>
      <c r="M189" s="19">
        <f t="shared" si="24"/>
        <v>585927793</v>
      </c>
      <c r="N189" s="19"/>
      <c r="O189" s="19"/>
      <c r="P189" s="19"/>
      <c r="Q189" s="19"/>
      <c r="S189" s="17"/>
    </row>
    <row r="191" ht="12.75">
      <c r="A191" s="15">
        <v>2011</v>
      </c>
    </row>
    <row r="192" spans="1:17" ht="12.75">
      <c r="A192" s="12" t="s">
        <v>6</v>
      </c>
      <c r="B192" s="17">
        <f>+'[8]2011tab8&amp;9A'!$B$66</f>
        <v>6509572</v>
      </c>
      <c r="C192" s="17">
        <f>+'[8]2011tab8&amp;9A'!$B$69</f>
        <v>91500619</v>
      </c>
      <c r="D192" s="17">
        <f>+'[8]2011tab8&amp;9A'!$B$72</f>
        <v>117383815</v>
      </c>
      <c r="E192" s="17">
        <f>+'[8]2011tab8&amp;9A'!$B$88</f>
        <v>218966456</v>
      </c>
      <c r="F192" s="17">
        <f>+'[8]2011tab8&amp;9A'!$B$89</f>
        <v>28858338</v>
      </c>
      <c r="G192" s="17">
        <f aca="true" t="shared" si="25" ref="G192:G197">SUM(E192:F192)</f>
        <v>247824794</v>
      </c>
      <c r="H192" s="17">
        <f>+'[8]2011tab8&amp;9A'!$B$103</f>
        <v>342164</v>
      </c>
      <c r="I192" s="17">
        <f>+'[8]2011tab8&amp;9A'!$B$105</f>
        <v>0</v>
      </c>
      <c r="J192" s="17">
        <f>+'[8]2011tab8&amp;9A'!$B$107</f>
        <v>67878069</v>
      </c>
      <c r="K192" s="17">
        <f>+'[8]2011tab8&amp;9A'!$B$111</f>
        <v>4053101</v>
      </c>
      <c r="L192" s="17">
        <f>+'[8]2011tab8&amp;9A'!$B$115</f>
        <v>40927585</v>
      </c>
      <c r="M192" s="19">
        <f aca="true" t="shared" si="26" ref="M192:M197">SUM(G192:L192)+B192+C192+D192</f>
        <v>576419719</v>
      </c>
      <c r="N192" s="19"/>
      <c r="O192" s="19"/>
      <c r="P192" s="19"/>
      <c r="Q192" s="19"/>
    </row>
    <row r="193" spans="1:17" ht="12.75">
      <c r="A193" s="12" t="s">
        <v>7</v>
      </c>
      <c r="B193" s="17">
        <f>+'[8]2011tab8&amp;9A'!$C$66</f>
        <v>5674714</v>
      </c>
      <c r="C193" s="17">
        <f>+'[8]2011tab8&amp;9A'!$C$69</f>
        <v>109214460</v>
      </c>
      <c r="D193" s="17">
        <f>+'[8]2011tab8&amp;9A'!$C$72</f>
        <v>115267425</v>
      </c>
      <c r="E193" s="17">
        <f>+'[8]2011tab8&amp;9A'!$C$88</f>
        <v>221735326</v>
      </c>
      <c r="F193" s="17">
        <f>+'[8]2011tab8&amp;9A'!$C$89</f>
        <v>30196096</v>
      </c>
      <c r="G193" s="17">
        <f t="shared" si="25"/>
        <v>251931422</v>
      </c>
      <c r="H193" s="17">
        <f>+'[8]2011tab8&amp;9A'!$C$103</f>
        <v>811535</v>
      </c>
      <c r="I193" s="17">
        <f>+'[8]2011tab8&amp;9A'!$C$105</f>
        <v>0</v>
      </c>
      <c r="J193" s="17">
        <f>+'[8]2011tab8&amp;9A'!$C$107</f>
        <v>64445849</v>
      </c>
      <c r="K193" s="17">
        <f>+'[8]2011tab8&amp;9A'!$C$111</f>
        <v>3792773</v>
      </c>
      <c r="L193" s="17">
        <f>+'[8]2011tab8&amp;9A'!$C$115</f>
        <v>39032982</v>
      </c>
      <c r="M193" s="19">
        <f t="shared" si="26"/>
        <v>590171160</v>
      </c>
      <c r="N193" s="19"/>
      <c r="O193" s="19"/>
      <c r="P193" s="19"/>
      <c r="Q193" s="19"/>
    </row>
    <row r="194" spans="1:17" ht="12.75">
      <c r="A194" s="12" t="s">
        <v>8</v>
      </c>
      <c r="B194" s="17">
        <f>+'[8]2011tab8&amp;9A'!$D$66</f>
        <v>6899198</v>
      </c>
      <c r="C194" s="17">
        <f>+'[8]2011tab8&amp;9A'!$D$69</f>
        <v>105415475</v>
      </c>
      <c r="D194" s="17">
        <f>+'[8]2011tab8&amp;9A'!$D$72</f>
        <v>114393234</v>
      </c>
      <c r="E194" s="17">
        <f>+'[8]2011tab8&amp;9A'!$D$88</f>
        <v>221238390</v>
      </c>
      <c r="F194" s="17">
        <f>+'[8]2011tab8&amp;9A'!$D$89</f>
        <v>27685858</v>
      </c>
      <c r="G194" s="17">
        <f t="shared" si="25"/>
        <v>248924248</v>
      </c>
      <c r="H194" s="17">
        <f>+'[8]2011tab8&amp;9A'!$D$103</f>
        <v>635389</v>
      </c>
      <c r="I194" s="17">
        <f>+'[8]2011tab8&amp;9A'!$D$105</f>
        <v>0</v>
      </c>
      <c r="J194" s="17">
        <f>+'[8]2011tab8&amp;9A'!$D$107</f>
        <v>63539502</v>
      </c>
      <c r="K194" s="17">
        <f>+'[8]2011tab8&amp;9A'!$D$111</f>
        <v>4411176</v>
      </c>
      <c r="L194" s="17">
        <f>+'[8]2011tab8&amp;9A'!$D$115</f>
        <v>42916613</v>
      </c>
      <c r="M194" s="19">
        <f t="shared" si="26"/>
        <v>587134835</v>
      </c>
      <c r="N194" s="19"/>
      <c r="O194" s="19"/>
      <c r="P194" s="19"/>
      <c r="Q194" s="19"/>
    </row>
    <row r="195" spans="1:17" ht="12.75">
      <c r="A195" s="12" t="s">
        <v>9</v>
      </c>
      <c r="B195" s="17">
        <f>+'[8]2011tab8&amp;9A'!$F$66</f>
        <v>6896262</v>
      </c>
      <c r="C195" s="17">
        <f>+'[8]2011tab8&amp;9A'!$F$69</f>
        <v>104652288</v>
      </c>
      <c r="D195" s="17">
        <f>+'[8]2011tab8&amp;9A'!$F$72</f>
        <v>103544620</v>
      </c>
      <c r="E195" s="17">
        <f>+'[8]2011tab8&amp;9A'!$F$88</f>
        <v>224697929</v>
      </c>
      <c r="F195" s="17">
        <f>+'[8]2011tab8&amp;9A'!$F$89</f>
        <v>29261561</v>
      </c>
      <c r="G195" s="17">
        <f t="shared" si="25"/>
        <v>253959490</v>
      </c>
      <c r="H195" s="17">
        <f>+'[8]2011tab8&amp;9A'!$F$103</f>
        <v>681889</v>
      </c>
      <c r="I195" s="17">
        <f>+'[8]2011tab8&amp;9A'!$F$105</f>
        <v>0</v>
      </c>
      <c r="J195" s="17">
        <f>+'[8]2011tab8&amp;9A'!$F$107</f>
        <v>66954608</v>
      </c>
      <c r="K195" s="17">
        <f>+'[8]2011tab8&amp;9A'!$F$111</f>
        <v>2069924</v>
      </c>
      <c r="L195" s="17">
        <f>+'[8]2011tab8&amp;9A'!$F$115</f>
        <v>41605901</v>
      </c>
      <c r="M195" s="19">
        <f t="shared" si="26"/>
        <v>580364982</v>
      </c>
      <c r="N195" s="19"/>
      <c r="O195" s="19"/>
      <c r="P195" s="19"/>
      <c r="Q195" s="19"/>
    </row>
    <row r="196" spans="1:17" ht="12.75">
      <c r="A196" s="12" t="s">
        <v>10</v>
      </c>
      <c r="B196" s="17">
        <f>+'[8]2011tab8&amp;9A'!$F$66</f>
        <v>6896262</v>
      </c>
      <c r="C196" s="17">
        <f>+'[8]2011tab8&amp;9A'!$F$69</f>
        <v>104652288</v>
      </c>
      <c r="D196" s="17">
        <f>+'[8]2011tab8&amp;9A'!$F$72</f>
        <v>103544620</v>
      </c>
      <c r="E196" s="17">
        <f>+'[8]2011tab8&amp;9A'!$F$88</f>
        <v>224697929</v>
      </c>
      <c r="F196" s="17">
        <f>+'[8]2011tab8&amp;9A'!$F$89</f>
        <v>29261561</v>
      </c>
      <c r="G196" s="17">
        <f t="shared" si="25"/>
        <v>253959490</v>
      </c>
      <c r="H196" s="17">
        <f>+'[8]2011tab8&amp;9A'!$F$103</f>
        <v>681889</v>
      </c>
      <c r="I196" s="17">
        <f>+'[8]2011tab8&amp;9A'!$F$105</f>
        <v>0</v>
      </c>
      <c r="J196" s="17">
        <f>+'[8]2011tab8&amp;9A'!$F$107</f>
        <v>66954608</v>
      </c>
      <c r="K196" s="17">
        <f>+'[8]2011tab8&amp;9A'!$F$111</f>
        <v>2069924</v>
      </c>
      <c r="L196" s="17">
        <f>+'[8]2011tab8&amp;9A'!$F$115</f>
        <v>41605901</v>
      </c>
      <c r="M196" s="19">
        <f t="shared" si="26"/>
        <v>580364982</v>
      </c>
      <c r="N196" s="19"/>
      <c r="O196" s="19"/>
      <c r="P196" s="19"/>
      <c r="Q196" s="19"/>
    </row>
    <row r="197" spans="1:17" ht="12.75">
      <c r="A197" s="12" t="s">
        <v>73</v>
      </c>
      <c r="B197" s="17">
        <f>+'[8]2011tab8&amp;9A'!$G$66</f>
        <v>6530179</v>
      </c>
      <c r="C197" s="17">
        <f>+'[8]2011tab8&amp;9A'!$G$69</f>
        <v>99324434</v>
      </c>
      <c r="D197" s="17">
        <f>+'[8]2011tab8&amp;9A'!$G$72</f>
        <v>105771344</v>
      </c>
      <c r="E197" s="17">
        <f>+'[8]2011tab8&amp;9A'!$G$88</f>
        <v>223545646</v>
      </c>
      <c r="F197" s="17">
        <f>+'[8]2011tab8&amp;9A'!$G$89</f>
        <v>29827288</v>
      </c>
      <c r="G197" s="17">
        <f t="shared" si="25"/>
        <v>253372934</v>
      </c>
      <c r="H197" s="17">
        <f>+'[8]2011tab8&amp;9A'!$G$103</f>
        <v>885122</v>
      </c>
      <c r="I197" s="17">
        <f>+'[8]2011tab8&amp;9A'!$G$105</f>
        <v>0</v>
      </c>
      <c r="J197" s="17">
        <f>+'[8]2011tab8&amp;9A'!$G$107</f>
        <v>68964927</v>
      </c>
      <c r="K197" s="17">
        <f>+'[8]2011tab8&amp;9A'!$G$111</f>
        <v>3244079</v>
      </c>
      <c r="L197" s="17">
        <f>+'[8]2011tab8&amp;9A'!$G$115</f>
        <v>43820681</v>
      </c>
      <c r="M197" s="19">
        <f t="shared" si="26"/>
        <v>581913700</v>
      </c>
      <c r="N197" s="19"/>
      <c r="O197" s="19"/>
      <c r="P197" s="19"/>
      <c r="Q197" s="19"/>
    </row>
    <row r="198" spans="1:19" ht="12.75">
      <c r="A198" s="12" t="s">
        <v>43</v>
      </c>
      <c r="B198" s="17">
        <f>+'[8]2011tab8&amp;9A'!$H$66</f>
        <v>6110117</v>
      </c>
      <c r="C198" s="17">
        <f>+'[8]2011tab8&amp;9A'!$H$69</f>
        <v>96675837</v>
      </c>
      <c r="D198" s="17">
        <f>+'[8]2011tab8&amp;9A'!$H$72</f>
        <v>105870468</v>
      </c>
      <c r="E198" s="17">
        <f>+'[8]2011tab8&amp;9A'!$H$88</f>
        <v>225545852</v>
      </c>
      <c r="F198" s="17">
        <f>+'[8]2011tab8&amp;9A'!$H$89</f>
        <v>29742778</v>
      </c>
      <c r="G198" s="17">
        <f aca="true" t="shared" si="27" ref="G198:G203">SUM(E198:F198)</f>
        <v>255288630</v>
      </c>
      <c r="H198" s="17">
        <f>+'[8]2011tab8&amp;9A'!$H$103</f>
        <v>869571</v>
      </c>
      <c r="I198" s="17">
        <f>+'[8]2011tab8&amp;9A'!$H$105</f>
        <v>0</v>
      </c>
      <c r="J198" s="17">
        <f>+'[8]2011tab8&amp;9A'!$H$107</f>
        <v>69489129</v>
      </c>
      <c r="K198" s="17">
        <f>+'[8]2011tab8&amp;9A'!$H$111</f>
        <v>2095340</v>
      </c>
      <c r="L198" s="17">
        <f>+'[8]2011tab8&amp;9A'!$H$115</f>
        <v>44292416</v>
      </c>
      <c r="M198" s="19">
        <f aca="true" t="shared" si="28" ref="M198:M203">SUM(G198:L198)+B198+C198+D198</f>
        <v>580691508</v>
      </c>
      <c r="N198" s="19"/>
      <c r="O198" s="19"/>
      <c r="P198" s="19"/>
      <c r="Q198" s="19"/>
      <c r="S198" s="17"/>
    </row>
    <row r="199" spans="1:19" ht="12.75">
      <c r="A199" s="12" t="s">
        <v>15</v>
      </c>
      <c r="B199" s="17">
        <f>+'[8]2011tab8&amp;9A'!$I$66</f>
        <v>7291358</v>
      </c>
      <c r="C199" s="17">
        <f>+'[8]2011tab8&amp;9A'!$I$69</f>
        <v>102288993</v>
      </c>
      <c r="D199" s="17">
        <f>+'[8]2011tab8&amp;9A'!$I$72</f>
        <v>106820349</v>
      </c>
      <c r="E199" s="17">
        <f>+'[8]2011tab8&amp;9A'!$I$88</f>
        <v>226527692</v>
      </c>
      <c r="F199" s="17">
        <f>+'[8]2011tab8&amp;9A'!$I$89</f>
        <v>26253364</v>
      </c>
      <c r="G199" s="17">
        <f t="shared" si="27"/>
        <v>252781056</v>
      </c>
      <c r="H199" s="17">
        <f>+'[8]2011tab8&amp;9A'!$I$103</f>
        <v>432221</v>
      </c>
      <c r="I199" s="17">
        <f>+'[8]2011tab8&amp;9A'!$I$105</f>
        <v>0</v>
      </c>
      <c r="J199" s="17">
        <f>+'[8]2011tab8&amp;9A'!$I$107</f>
        <v>69707802</v>
      </c>
      <c r="K199" s="17">
        <f>+'[8]2011tab8&amp;9A'!$I$111</f>
        <v>2114327</v>
      </c>
      <c r="L199" s="17">
        <f>+'[8]2011tab8&amp;9A'!$I$115</f>
        <v>41881109</v>
      </c>
      <c r="M199" s="19">
        <f t="shared" si="28"/>
        <v>583317215</v>
      </c>
      <c r="N199" s="19"/>
      <c r="O199" s="19"/>
      <c r="P199" s="19"/>
      <c r="Q199" s="19"/>
      <c r="S199" s="17"/>
    </row>
    <row r="200" spans="1:19" ht="12.75">
      <c r="A200" s="12" t="s">
        <v>74</v>
      </c>
      <c r="B200" s="17">
        <f>+'[8]2011tab8&amp;9A'!$J$66</f>
        <v>6171733</v>
      </c>
      <c r="C200" s="17">
        <f>+'[8]2011tab8&amp;9A'!$J$69</f>
        <v>93457601</v>
      </c>
      <c r="D200" s="17">
        <f>+'[8]2011tab8&amp;9A'!$J$72</f>
        <v>111954665</v>
      </c>
      <c r="E200" s="17">
        <f>+'[8]2011tab8&amp;9A'!$J$88</f>
        <v>228897219</v>
      </c>
      <c r="F200" s="17">
        <f>+'[8]2011tab8&amp;9A'!$J$89</f>
        <v>24785877</v>
      </c>
      <c r="G200" s="17">
        <f t="shared" si="27"/>
        <v>253683096</v>
      </c>
      <c r="H200" s="17">
        <f>+'[8]2011tab8&amp;9A'!$J$103</f>
        <v>516452</v>
      </c>
      <c r="I200" s="17">
        <f>+'[8]2011tab8&amp;9A'!$J$105</f>
        <v>0</v>
      </c>
      <c r="J200" s="17">
        <f>+'[8]2011tab8&amp;9A'!$J$107</f>
        <v>69150933</v>
      </c>
      <c r="K200" s="17">
        <f>+'[8]2011tab8&amp;9A'!$J$111</f>
        <v>2887578</v>
      </c>
      <c r="L200" s="17">
        <f>+'[8]2011tab8&amp;9A'!$J$115</f>
        <v>43905778</v>
      </c>
      <c r="M200" s="19">
        <f t="shared" si="28"/>
        <v>581727836</v>
      </c>
      <c r="N200" s="19"/>
      <c r="O200" s="19"/>
      <c r="P200" s="19"/>
      <c r="Q200" s="19"/>
      <c r="S200" s="17"/>
    </row>
    <row r="201" spans="1:19" ht="12.75">
      <c r="A201" s="12" t="s">
        <v>12</v>
      </c>
      <c r="B201" s="17">
        <f>+'[8]2011tab8&amp;9A'!$K$66</f>
        <v>6295798</v>
      </c>
      <c r="C201" s="17">
        <f>+'[8]2011tab8&amp;9A'!$K$69</f>
        <v>91760486</v>
      </c>
      <c r="D201" s="17">
        <f>+'[8]2011tab8&amp;9A'!$K$72</f>
        <v>104574465</v>
      </c>
      <c r="E201" s="17">
        <f>+'[8]2011tab8&amp;9A'!$K$88</f>
        <v>230622606</v>
      </c>
      <c r="F201" s="17">
        <f>+'[8]2011tab8&amp;9A'!$K$89</f>
        <v>25818159</v>
      </c>
      <c r="G201" s="17">
        <f t="shared" si="27"/>
        <v>256440765</v>
      </c>
      <c r="H201" s="17">
        <f>+'[8]2011tab8&amp;9A'!$K$103</f>
        <v>508775</v>
      </c>
      <c r="I201" s="17">
        <f>+'[8]2011tab8&amp;9A'!$K$105</f>
        <v>0</v>
      </c>
      <c r="J201" s="17">
        <f>+'[8]2011tab8&amp;9A'!$K$107</f>
        <v>79759887</v>
      </c>
      <c r="K201" s="17">
        <f>+'[8]2011tab8&amp;9A'!$K$111</f>
        <v>2431951</v>
      </c>
      <c r="L201" s="17">
        <f>+'[8]2011tab8&amp;9A'!$K$115</f>
        <v>47227076</v>
      </c>
      <c r="M201" s="19">
        <f t="shared" si="28"/>
        <v>588999203</v>
      </c>
      <c r="N201" s="19"/>
      <c r="O201" s="19"/>
      <c r="P201" s="19"/>
      <c r="Q201" s="19"/>
      <c r="S201" s="17"/>
    </row>
    <row r="202" spans="1:19" ht="12.75">
      <c r="A202" s="12" t="s">
        <v>13</v>
      </c>
      <c r="B202" s="17">
        <f>+'[8]2011tab8&amp;9A'!$M$66</f>
        <v>9792851</v>
      </c>
      <c r="C202" s="17">
        <f>+'[8]2011tab8&amp;9A'!$M$69</f>
        <v>81915278</v>
      </c>
      <c r="D202" s="17">
        <f>+'[8]2011tab8&amp;9A'!$M$72</f>
        <v>115335098</v>
      </c>
      <c r="E202" s="17">
        <f>+'[8]2011tab8&amp;9A'!$M$88</f>
        <v>243206884</v>
      </c>
      <c r="F202" s="17">
        <f>+'[8]2011tab8&amp;9A'!$M$89</f>
        <v>22837320</v>
      </c>
      <c r="G202" s="17">
        <f t="shared" si="27"/>
        <v>266044204</v>
      </c>
      <c r="H202" s="17">
        <f>+'[8]2011tab8&amp;9A'!$M$103</f>
        <v>847800</v>
      </c>
      <c r="I202" s="17">
        <f>+'[8]2011tab8&amp;9A'!$M$105</f>
        <v>0</v>
      </c>
      <c r="J202" s="17">
        <f>+'[8]2011tab8&amp;9A'!$M$107</f>
        <v>81681862</v>
      </c>
      <c r="K202" s="17">
        <f>+'[8]2011tab8&amp;9A'!$M$111</f>
        <v>2476175</v>
      </c>
      <c r="L202" s="17">
        <f>+'[8]2011tab8&amp;9A'!$M$115</f>
        <v>50298937</v>
      </c>
      <c r="M202" s="19">
        <f t="shared" si="28"/>
        <v>608392205</v>
      </c>
      <c r="N202" s="19"/>
      <c r="O202" s="19"/>
      <c r="P202" s="19"/>
      <c r="Q202" s="19"/>
      <c r="S202" s="17"/>
    </row>
    <row r="203" spans="1:19" ht="12.75">
      <c r="A203" s="12" t="s">
        <v>14</v>
      </c>
      <c r="B203" s="17">
        <f>+'[8]2011tab8&amp;9A'!$M$66</f>
        <v>9792851</v>
      </c>
      <c r="C203" s="17">
        <f>+'[8]2011tab8&amp;9A'!$M$69</f>
        <v>81915278</v>
      </c>
      <c r="D203" s="17">
        <f>+'[8]2011tab8&amp;9A'!$M$72</f>
        <v>115335098</v>
      </c>
      <c r="E203" s="17">
        <f>+'[8]2011tab8&amp;9A'!$M$88</f>
        <v>243206884</v>
      </c>
      <c r="F203" s="17">
        <f>+'[8]2011tab8&amp;9A'!$M$89</f>
        <v>22837320</v>
      </c>
      <c r="G203" s="17">
        <f t="shared" si="27"/>
        <v>266044204</v>
      </c>
      <c r="H203" s="17">
        <f>+'[8]2011tab8&amp;9A'!$M$103</f>
        <v>847800</v>
      </c>
      <c r="I203" s="17">
        <f>+'[8]2011tab8&amp;9A'!$M$105</f>
        <v>0</v>
      </c>
      <c r="J203" s="17">
        <f>+'[8]2011tab8&amp;9A'!$M$107</f>
        <v>81681862</v>
      </c>
      <c r="K203" s="17">
        <f>+'[8]2011tab8&amp;9A'!$M$111</f>
        <v>2476175</v>
      </c>
      <c r="L203" s="17">
        <f>+'[8]2011tab8&amp;9A'!$M$115</f>
        <v>50298937</v>
      </c>
      <c r="M203" s="19">
        <f t="shared" si="28"/>
        <v>608392205</v>
      </c>
      <c r="N203" s="19"/>
      <c r="O203" s="19"/>
      <c r="P203" s="19"/>
      <c r="Q203" s="19"/>
      <c r="S203" s="17"/>
    </row>
    <row r="205" ht="12.75">
      <c r="A205" s="15">
        <v>2012</v>
      </c>
    </row>
    <row r="206" spans="1:17" ht="12.75">
      <c r="A206" s="12" t="s">
        <v>6</v>
      </c>
      <c r="B206" s="17">
        <f>+'[9]2012tab8&amp;9A'!$B$66</f>
        <v>7282244</v>
      </c>
      <c r="C206" s="17">
        <f>+'[9]2012tab8&amp;9A'!$B$69</f>
        <v>84308509</v>
      </c>
      <c r="D206" s="17">
        <f>+'[9]2012tab8&amp;9A'!$B$72</f>
        <v>109797446</v>
      </c>
      <c r="E206" s="17">
        <f>+'[9]2012tab8&amp;9A'!$B$88</f>
        <v>244799394</v>
      </c>
      <c r="F206" s="17">
        <f>+'[9]2012tab8&amp;9A'!$B$89</f>
        <v>23678432</v>
      </c>
      <c r="G206" s="17">
        <f aca="true" t="shared" si="29" ref="G206:G211">SUM(E206:F206)</f>
        <v>268477826</v>
      </c>
      <c r="H206" s="17">
        <f>+'[9]2012tab8&amp;9A'!$B$103</f>
        <v>794011</v>
      </c>
      <c r="I206" s="17">
        <f>+'[9]2012tab8&amp;9A'!$B$105</f>
        <v>0</v>
      </c>
      <c r="J206" s="17">
        <f>+'[9]2012tab8&amp;9A'!$B$107</f>
        <v>82022205</v>
      </c>
      <c r="K206" s="17">
        <f>+'[9]2012tab8&amp;9A'!$B$111</f>
        <v>1914801</v>
      </c>
      <c r="L206" s="17">
        <f>+'[9]2012tab8&amp;9A'!$B$115</f>
        <v>52380003</v>
      </c>
      <c r="M206" s="19">
        <f aca="true" t="shared" si="30" ref="M206:M211">SUM(G206:L206)+B206+C206+D206</f>
        <v>606977045</v>
      </c>
      <c r="N206" s="19"/>
      <c r="O206" s="19"/>
      <c r="P206" s="19"/>
      <c r="Q206" s="19"/>
    </row>
    <row r="207" spans="1:17" ht="12.75">
      <c r="A207" s="12" t="s">
        <v>7</v>
      </c>
      <c r="B207" s="17">
        <f>+'[9]2012tab8&amp;9A'!$C$66</f>
        <v>7260684</v>
      </c>
      <c r="C207" s="17">
        <f>+'[9]2012tab8&amp;9A'!$C$69</f>
        <v>97892001</v>
      </c>
      <c r="D207" s="17">
        <f>+'[9]2012tab8&amp;9A'!$C$72</f>
        <v>110542474</v>
      </c>
      <c r="E207" s="17">
        <f>+'[9]2012tab8&amp;9A'!$C$88</f>
        <v>247544404</v>
      </c>
      <c r="F207" s="17">
        <f>+'[9]2012tab8&amp;9A'!$C$89</f>
        <v>22886228</v>
      </c>
      <c r="G207" s="17">
        <f t="shared" si="29"/>
        <v>270430632</v>
      </c>
      <c r="H207" s="17">
        <f>+'[9]2012tab8&amp;9A'!$C$103</f>
        <v>786906</v>
      </c>
      <c r="I207" s="17">
        <f>+'[9]2012tab8&amp;9A'!$C$105</f>
        <v>0</v>
      </c>
      <c r="J207" s="17">
        <f>+'[9]2012tab8&amp;9A'!$C$107</f>
        <v>75882309</v>
      </c>
      <c r="K207" s="17">
        <f>+'[9]2012tab8&amp;9A'!$C$111</f>
        <v>2421441</v>
      </c>
      <c r="L207" s="17">
        <f>+'[9]2012tab8&amp;9A'!$C$115</f>
        <v>48280367</v>
      </c>
      <c r="M207" s="19">
        <f t="shared" si="30"/>
        <v>613496814</v>
      </c>
      <c r="N207" s="19"/>
      <c r="O207" s="19"/>
      <c r="P207" s="19"/>
      <c r="Q207" s="19"/>
    </row>
    <row r="208" spans="1:17" ht="12.75">
      <c r="A208" s="12" t="s">
        <v>8</v>
      </c>
      <c r="B208" s="17">
        <f>+'[9]2012tab8&amp;9A'!$D$66</f>
        <v>6216342</v>
      </c>
      <c r="C208" s="17">
        <f>+'[9]2012tab8&amp;9A'!$D$69</f>
        <v>94140131</v>
      </c>
      <c r="D208" s="17">
        <f>+'[9]2012tab8&amp;9A'!$D$72</f>
        <v>113782932</v>
      </c>
      <c r="E208" s="17">
        <f>+'[9]2012tab8&amp;9A'!$D$88</f>
        <v>251915892</v>
      </c>
      <c r="F208" s="17">
        <f>+'[9]2012tab8&amp;9A'!$D$89</f>
        <v>25289028</v>
      </c>
      <c r="G208" s="17">
        <f t="shared" si="29"/>
        <v>277204920</v>
      </c>
      <c r="H208" s="17">
        <f>+'[9]2012tab8&amp;9A'!$D$103</f>
        <v>657797</v>
      </c>
      <c r="I208" s="17">
        <f>+'[9]2012tab8&amp;9A'!$D$105</f>
        <v>0</v>
      </c>
      <c r="J208" s="17">
        <f>+'[9]2012tab8&amp;9A'!$D$107</f>
        <v>78716720</v>
      </c>
      <c r="K208" s="17">
        <f>+'[9]2012tab8&amp;9A'!$D$111</f>
        <v>2779437</v>
      </c>
      <c r="L208" s="17">
        <f>+'[9]2012tab8&amp;9A'!$D$115</f>
        <v>50746176</v>
      </c>
      <c r="M208" s="19">
        <f t="shared" si="30"/>
        <v>624244455</v>
      </c>
      <c r="N208" s="19"/>
      <c r="O208" s="19"/>
      <c r="P208" s="19"/>
      <c r="Q208" s="19"/>
    </row>
    <row r="209" spans="1:17" ht="12.75">
      <c r="A209" s="12" t="s">
        <v>9</v>
      </c>
      <c r="B209" s="17">
        <f>+'[9]2012tab8&amp;9A'!$F$66</f>
        <v>7133898</v>
      </c>
      <c r="C209" s="17">
        <f>+'[9]2012tab8&amp;9A'!$F$69</f>
        <v>84900632</v>
      </c>
      <c r="D209" s="17">
        <f>+'[9]2012tab8&amp;9A'!$F$72</f>
        <v>106309023</v>
      </c>
      <c r="E209" s="17">
        <f>+'[9]2012tab8&amp;9A'!$F$88</f>
        <v>260650791</v>
      </c>
      <c r="F209" s="17">
        <f>+'[9]2012tab8&amp;9A'!$F$89</f>
        <v>26273451</v>
      </c>
      <c r="G209" s="17">
        <f t="shared" si="29"/>
        <v>286924242</v>
      </c>
      <c r="H209" s="17">
        <f>+'[9]2012tab8&amp;9A'!$F$103</f>
        <v>731406</v>
      </c>
      <c r="I209" s="17">
        <f>+'[9]2012tab8&amp;9A'!$F$105</f>
        <v>0</v>
      </c>
      <c r="J209" s="17">
        <f>+'[9]2012tab8&amp;9A'!$F$107</f>
        <v>77810154</v>
      </c>
      <c r="K209" s="17">
        <f>+'[9]2012tab8&amp;9A'!$F$111</f>
        <v>2030692</v>
      </c>
      <c r="L209" s="17">
        <f>+'[9]2012tab8&amp;9A'!$F$115</f>
        <v>52853749</v>
      </c>
      <c r="M209" s="19">
        <f t="shared" si="30"/>
        <v>618693796</v>
      </c>
      <c r="N209" s="19"/>
      <c r="O209" s="19"/>
      <c r="P209" s="19"/>
      <c r="Q209" s="19"/>
    </row>
    <row r="210" spans="1:17" ht="12.75">
      <c r="A210" s="12" t="s">
        <v>10</v>
      </c>
      <c r="B210" s="17">
        <f>+'[9]2012tab8&amp;9A'!$F$66</f>
        <v>7133898</v>
      </c>
      <c r="C210" s="17">
        <f>+'[9]2012tab8&amp;9A'!$F$69</f>
        <v>84900632</v>
      </c>
      <c r="D210" s="17">
        <f>+'[9]2012tab8&amp;9A'!$F$72</f>
        <v>106309023</v>
      </c>
      <c r="E210" s="17">
        <f>+'[9]2012tab8&amp;9A'!$F$88</f>
        <v>260650791</v>
      </c>
      <c r="F210" s="17">
        <f>+'[9]2012tab8&amp;9A'!$F$89</f>
        <v>26273451</v>
      </c>
      <c r="G210" s="17">
        <f t="shared" si="29"/>
        <v>286924242</v>
      </c>
      <c r="H210" s="17">
        <f>+'[9]2012tab8&amp;9A'!$F$103</f>
        <v>731406</v>
      </c>
      <c r="I210" s="17">
        <f>+'[9]2012tab8&amp;9A'!$F$105</f>
        <v>0</v>
      </c>
      <c r="J210" s="17">
        <f>+'[9]2012tab8&amp;9A'!$F$107</f>
        <v>77810154</v>
      </c>
      <c r="K210" s="17">
        <f>+'[9]2012tab8&amp;9A'!$F$111</f>
        <v>2030692</v>
      </c>
      <c r="L210" s="17">
        <f>+'[9]2012tab8&amp;9A'!$F$115</f>
        <v>52853749</v>
      </c>
      <c r="M210" s="19">
        <f t="shared" si="30"/>
        <v>618693796</v>
      </c>
      <c r="N210" s="19"/>
      <c r="O210" s="19"/>
      <c r="P210" s="19"/>
      <c r="Q210" s="19"/>
    </row>
    <row r="211" spans="1:17" ht="12.75">
      <c r="A211" s="12" t="s">
        <v>73</v>
      </c>
      <c r="B211" s="17">
        <f>+'[9]2012tab8&amp;9A'!$G$66</f>
        <v>6217957</v>
      </c>
      <c r="C211" s="17">
        <f>+'[9]2012tab8&amp;9A'!$G$69</f>
        <v>75655257</v>
      </c>
      <c r="D211" s="17">
        <f>+'[9]2012tab8&amp;9A'!$G$72</f>
        <v>119333251</v>
      </c>
      <c r="E211" s="17">
        <f>+'[9]2012tab8&amp;9A'!$G$88</f>
        <v>262438304</v>
      </c>
      <c r="F211" s="17">
        <f>+'[9]2012tab8&amp;9A'!$G$89</f>
        <v>25490581</v>
      </c>
      <c r="G211" s="17">
        <f t="shared" si="29"/>
        <v>287928885</v>
      </c>
      <c r="H211" s="17">
        <f>+'[9]2012tab8&amp;9A'!$G$103</f>
        <v>610679</v>
      </c>
      <c r="I211" s="17">
        <f>+'[9]2012tab8&amp;9A'!$G$105</f>
        <v>0</v>
      </c>
      <c r="J211" s="17">
        <f>+'[9]2012tab8&amp;9A'!$G$107</f>
        <v>78347386</v>
      </c>
      <c r="K211" s="17">
        <f>+'[9]2012tab8&amp;9A'!$G$111</f>
        <v>2800792</v>
      </c>
      <c r="L211" s="17">
        <f>+'[9]2012tab8&amp;9A'!$G$115</f>
        <v>52340117</v>
      </c>
      <c r="M211" s="19">
        <f t="shared" si="30"/>
        <v>623234324</v>
      </c>
      <c r="N211" s="19"/>
      <c r="O211" s="19"/>
      <c r="P211" s="19"/>
      <c r="Q211" s="19"/>
    </row>
    <row r="212" spans="1:17" ht="12.75">
      <c r="A212" s="12" t="s">
        <v>43</v>
      </c>
      <c r="B212" s="17">
        <f>+'[9]2012tab8&amp;9A'!$H$66</f>
        <v>8113740</v>
      </c>
      <c r="C212" s="17">
        <f>+'[9]2012tab8&amp;9A'!$H$69</f>
        <v>68671659</v>
      </c>
      <c r="D212" s="17">
        <f>+'[9]2012tab8&amp;9A'!$H$72</f>
        <v>109021199</v>
      </c>
      <c r="E212" s="17">
        <f>+'[9]2012tab8&amp;9A'!$H$88</f>
        <v>264675498</v>
      </c>
      <c r="F212" s="17">
        <f>+'[9]2012tab8&amp;9A'!$H$89</f>
        <v>25216496</v>
      </c>
      <c r="G212" s="17">
        <f aca="true" t="shared" si="31" ref="G212:G217">SUM(E212:F212)</f>
        <v>289891994</v>
      </c>
      <c r="H212" s="17">
        <f>+'[9]2012tab8&amp;9A'!$H$103</f>
        <v>661518</v>
      </c>
      <c r="I212" s="17">
        <f>+'[9]2012tab8&amp;9A'!$H$105</f>
        <v>0</v>
      </c>
      <c r="J212" s="17">
        <f>+'[9]2012tab8&amp;9A'!$H$107</f>
        <v>80452824</v>
      </c>
      <c r="K212" s="17">
        <f>+'[9]2012tab8&amp;9A'!$H$111</f>
        <v>2471139</v>
      </c>
      <c r="L212" s="17">
        <f>+'[9]2012tab8&amp;9A'!$H$115</f>
        <v>54777234</v>
      </c>
      <c r="M212" s="19">
        <f aca="true" t="shared" si="32" ref="M212:M217">SUM(G212:L212)+B212+C212+D212</f>
        <v>614061307</v>
      </c>
      <c r="N212" s="19"/>
      <c r="O212" s="19"/>
      <c r="P212" s="19"/>
      <c r="Q212" s="19"/>
    </row>
    <row r="213" spans="1:17" ht="12.75">
      <c r="A213" s="12" t="s">
        <v>15</v>
      </c>
      <c r="B213" s="17">
        <f>+'[9]2012tab8&amp;9A'!$I$66</f>
        <v>6531972</v>
      </c>
      <c r="C213" s="17">
        <f>+'[9]2012tab8&amp;9A'!$I$69</f>
        <v>85427727</v>
      </c>
      <c r="D213" s="17">
        <f>+'[9]2012tab8&amp;9A'!$I$72</f>
        <v>116059659</v>
      </c>
      <c r="E213" s="17">
        <f>+'[9]2012tab8&amp;9A'!$I$88</f>
        <v>268819778</v>
      </c>
      <c r="F213" s="17">
        <f>+'[9]2012tab8&amp;9A'!$I$89</f>
        <v>26101140</v>
      </c>
      <c r="G213" s="17">
        <f t="shared" si="31"/>
        <v>294920918</v>
      </c>
      <c r="H213" s="17">
        <f>+'[9]2012tab8&amp;9A'!$I$103</f>
        <v>740960</v>
      </c>
      <c r="I213" s="17">
        <f>+'[9]2012tab8&amp;9A'!$I$105</f>
        <v>0</v>
      </c>
      <c r="J213" s="17">
        <f>+'[9]2012tab8&amp;9A'!$I$107</f>
        <v>77629661</v>
      </c>
      <c r="K213" s="17">
        <f>+'[9]2012tab8&amp;9A'!$I$111</f>
        <v>2469131</v>
      </c>
      <c r="L213" s="17">
        <f>+'[9]2012tab8&amp;9A'!$I$115</f>
        <v>52655093</v>
      </c>
      <c r="M213" s="19">
        <f t="shared" si="32"/>
        <v>636435121</v>
      </c>
      <c r="N213" s="19"/>
      <c r="O213" s="19"/>
      <c r="P213" s="19"/>
      <c r="Q213" s="19"/>
    </row>
    <row r="214" spans="1:13" ht="12.75">
      <c r="A214" s="12" t="s">
        <v>74</v>
      </c>
      <c r="B214" s="17">
        <f>+'[9]2012tab8&amp;9A'!$J$66</f>
        <v>6486956</v>
      </c>
      <c r="C214" s="17">
        <f>+'[9]2012tab8&amp;9A'!$J$69</f>
        <v>74385984</v>
      </c>
      <c r="D214" s="17">
        <f>+'[9]2012tab8&amp;9A'!$J$72</f>
        <v>112980135</v>
      </c>
      <c r="E214" s="17">
        <f>+'[9]2012tab8&amp;9A'!$J$88</f>
        <v>272844399</v>
      </c>
      <c r="F214" s="17">
        <f>+'[9]2012tab8&amp;9A'!$J$89</f>
        <v>25788133</v>
      </c>
      <c r="G214" s="17">
        <f t="shared" si="31"/>
        <v>298632532</v>
      </c>
      <c r="H214" s="17">
        <f>+'[9]2012tab8&amp;9A'!$J$103</f>
        <v>443954</v>
      </c>
      <c r="I214" s="17">
        <f>+'[9]2012tab8&amp;9A'!$J$105</f>
        <v>0</v>
      </c>
      <c r="J214" s="17">
        <f>+'[9]2012tab8&amp;9A'!$J$107</f>
        <v>77079271</v>
      </c>
      <c r="K214" s="17">
        <f>+'[9]2012tab8&amp;9A'!$J$111</f>
        <v>2101135</v>
      </c>
      <c r="L214" s="17">
        <f>+'[9]2012tab8&amp;9A'!$J$115</f>
        <v>52910248</v>
      </c>
      <c r="M214" s="19">
        <f t="shared" si="32"/>
        <v>625020215</v>
      </c>
    </row>
    <row r="215" spans="1:13" ht="12.75">
      <c r="A215" s="12" t="s">
        <v>12</v>
      </c>
      <c r="B215" s="17">
        <f>+'[9]2012tab8&amp;9A'!$K$66</f>
        <v>7251654</v>
      </c>
      <c r="C215" s="17">
        <f>+'[9]2012tab8&amp;9A'!$K$69</f>
        <v>72957170</v>
      </c>
      <c r="D215" s="17">
        <f>+'[9]2012tab8&amp;9A'!$K$72</f>
        <v>109649759</v>
      </c>
      <c r="E215" s="17">
        <f>+'[9]2012tab8&amp;9A'!$K$88</f>
        <v>278199309</v>
      </c>
      <c r="F215" s="17">
        <f>+'[9]2012tab8&amp;9A'!$K$89</f>
        <v>27034485</v>
      </c>
      <c r="G215" s="17">
        <f t="shared" si="31"/>
        <v>305233794</v>
      </c>
      <c r="H215" s="17">
        <f>+'[9]2012tab8&amp;9A'!$K$103</f>
        <v>338857</v>
      </c>
      <c r="I215" s="17">
        <f>+'[9]2012tab8&amp;9A'!$K$105</f>
        <v>0</v>
      </c>
      <c r="J215" s="17">
        <f>+'[9]2012tab8&amp;9A'!$K$107</f>
        <v>78889807</v>
      </c>
      <c r="K215" s="17">
        <f>+'[9]2012tab8&amp;9A'!$K$111</f>
        <v>2302103</v>
      </c>
      <c r="L215" s="17">
        <f>+'[9]2012tab8&amp;9A'!$K$115</f>
        <v>52965452</v>
      </c>
      <c r="M215" s="19">
        <f t="shared" si="32"/>
        <v>629588596</v>
      </c>
    </row>
    <row r="216" spans="1:13" ht="12.75">
      <c r="A216" s="12" t="s">
        <v>13</v>
      </c>
      <c r="B216" s="17">
        <f>+'[9]2012tab8&amp;9A'!$M$66</f>
        <v>9949453</v>
      </c>
      <c r="C216" s="17">
        <f>+'[9]2012tab8&amp;9A'!$M$69</f>
        <v>68022158</v>
      </c>
      <c r="D216" s="17">
        <f>+'[9]2012tab8&amp;9A'!$M$72</f>
        <v>126043601</v>
      </c>
      <c r="E216" s="17">
        <f>+'[9]2012tab8&amp;9A'!$M$88</f>
        <v>282168843</v>
      </c>
      <c r="F216" s="17">
        <f>+'[9]2012tab8&amp;9A'!$M$89</f>
        <v>25309088</v>
      </c>
      <c r="G216" s="17">
        <f t="shared" si="31"/>
        <v>307477931</v>
      </c>
      <c r="H216" s="17">
        <f>+'[9]2012tab8&amp;9A'!$M$103</f>
        <v>198814</v>
      </c>
      <c r="I216" s="17">
        <f>+'[9]2012tab8&amp;9A'!$M$105</f>
        <v>0</v>
      </c>
      <c r="J216" s="17">
        <f>+'[9]2012tab8&amp;9A'!$M$107</f>
        <v>88619371</v>
      </c>
      <c r="K216" s="17">
        <f>+'[9]2012tab8&amp;9A'!$M$111</f>
        <v>2065781</v>
      </c>
      <c r="L216" s="17">
        <f>+'[9]2012tab8&amp;9A'!$M$115</f>
        <v>54075535</v>
      </c>
      <c r="M216" s="19">
        <f t="shared" si="32"/>
        <v>656452644</v>
      </c>
    </row>
    <row r="217" spans="1:13" ht="12.75">
      <c r="A217" s="12" t="s">
        <v>14</v>
      </c>
      <c r="B217" s="17">
        <f>+'[9]2012tab8&amp;9A'!$M$66</f>
        <v>9949453</v>
      </c>
      <c r="C217" s="17">
        <f>+'[9]2012tab8&amp;9A'!$M$69</f>
        <v>68022158</v>
      </c>
      <c r="D217" s="17">
        <f>+'[9]2012tab8&amp;9A'!$M$72</f>
        <v>126043601</v>
      </c>
      <c r="E217" s="17">
        <f>+'[9]2012tab8&amp;9A'!$M$88</f>
        <v>282168843</v>
      </c>
      <c r="F217" s="17">
        <f>+'[9]2012tab8&amp;9A'!$M$89</f>
        <v>25309088</v>
      </c>
      <c r="G217" s="17">
        <f t="shared" si="31"/>
        <v>307477931</v>
      </c>
      <c r="H217" s="17">
        <f>+'[9]2012tab8&amp;9A'!$M$103</f>
        <v>198814</v>
      </c>
      <c r="I217" s="17">
        <f>+'[9]2012tab8&amp;9A'!$M$105</f>
        <v>0</v>
      </c>
      <c r="J217" s="17">
        <f>+'[9]2012tab8&amp;9A'!$M$107</f>
        <v>88619371</v>
      </c>
      <c r="K217" s="17">
        <f>+'[9]2012tab8&amp;9A'!$M$111</f>
        <v>2065781</v>
      </c>
      <c r="L217" s="17">
        <f>+'[9]2012tab8&amp;9A'!$M$115</f>
        <v>54075535</v>
      </c>
      <c r="M217" s="19">
        <f t="shared" si="32"/>
        <v>656452644</v>
      </c>
    </row>
    <row r="219" ht="12.75">
      <c r="A219" s="15">
        <v>2013</v>
      </c>
    </row>
    <row r="220" spans="1:13" ht="12.75">
      <c r="A220" s="12" t="s">
        <v>6</v>
      </c>
      <c r="B220" s="17">
        <f>+'[10]2013tab8&amp;9A'!$B$66</f>
        <v>7397657</v>
      </c>
      <c r="C220" s="17">
        <f>+'[10]2013tab8&amp;9A'!$B$69</f>
        <v>71840328</v>
      </c>
      <c r="D220" s="17">
        <f>+'[10]2013tab8&amp;9A'!$B$72</f>
        <v>128436268</v>
      </c>
      <c r="E220" s="17">
        <f>+'[10]2013tab8&amp;9A'!$B$88</f>
        <v>288519766</v>
      </c>
      <c r="F220" s="17">
        <f>+'[10]2013tab8&amp;9A'!$B$89</f>
        <v>22964408</v>
      </c>
      <c r="G220" s="17">
        <f aca="true" t="shared" si="33" ref="G220:G225">SUM(E220:F220)</f>
        <v>311484174</v>
      </c>
      <c r="H220" s="17">
        <f>+'[10]2013tab8&amp;9A'!$B$103</f>
        <v>99867</v>
      </c>
      <c r="I220" s="17">
        <f>+'[10]2013tab8&amp;9A'!$B$105</f>
        <v>0</v>
      </c>
      <c r="J220" s="17">
        <f>+'[10]2013tab8&amp;9A'!$B$107</f>
        <v>84312415</v>
      </c>
      <c r="K220" s="17">
        <f>+'[10]2013tab8&amp;9A'!$B$111</f>
        <v>1926942</v>
      </c>
      <c r="L220" s="17">
        <f>+'[10]2013tab8&amp;9A'!$B$115</f>
        <v>52126014</v>
      </c>
      <c r="M220" s="19">
        <f aca="true" t="shared" si="34" ref="M220:M225">SUM(G220:L220)+B220+C220+D220</f>
        <v>657623665</v>
      </c>
    </row>
    <row r="221" spans="1:13" ht="12.75">
      <c r="A221" s="12" t="s">
        <v>7</v>
      </c>
      <c r="B221" s="17">
        <f>+'[10]2013tab8&amp;9A'!$C$66</f>
        <v>7127512</v>
      </c>
      <c r="C221" s="17">
        <f>+'[10]2013tab8&amp;9A'!$C$69</f>
        <v>82150266</v>
      </c>
      <c r="D221" s="17">
        <f>+'[10]2013tab8&amp;9A'!$C$72</f>
        <v>135700054</v>
      </c>
      <c r="E221" s="17">
        <f>+'[10]2013tab8&amp;9A'!$C$88</f>
        <v>294066236</v>
      </c>
      <c r="F221" s="17">
        <f>+'[10]2013tab8&amp;9A'!$C$89</f>
        <v>23649561</v>
      </c>
      <c r="G221" s="17">
        <f t="shared" si="33"/>
        <v>317715797</v>
      </c>
      <c r="H221" s="17">
        <f>+'[10]2013tab8&amp;9A'!$C$103</f>
        <v>0</v>
      </c>
      <c r="I221" s="17">
        <f>+'[10]2013tab8&amp;9A'!$C$105</f>
        <v>0</v>
      </c>
      <c r="J221" s="17">
        <f>+'[10]2013tab8&amp;9A'!$C$107</f>
        <v>84690185</v>
      </c>
      <c r="K221" s="17">
        <f>+'[10]2013tab8&amp;9A'!$C$111</f>
        <v>1813381</v>
      </c>
      <c r="L221" s="17">
        <f>+'[10]2013tab8&amp;9A'!$C$115</f>
        <v>50180233</v>
      </c>
      <c r="M221" s="19">
        <f t="shared" si="34"/>
        <v>679377428</v>
      </c>
    </row>
    <row r="222" spans="1:13" ht="12.75">
      <c r="A222" s="12" t="s">
        <v>8</v>
      </c>
      <c r="B222" s="17">
        <f>+'[10]2013tab8&amp;9A'!$D$66</f>
        <v>6897586</v>
      </c>
      <c r="C222" s="17">
        <f>+'[10]2013tab8&amp;9A'!$D$69</f>
        <v>72177065</v>
      </c>
      <c r="D222" s="17">
        <f>+'[10]2013tab8&amp;9A'!$D$72</f>
        <v>139609215</v>
      </c>
      <c r="E222" s="17">
        <f>+'[10]2013tab8&amp;9A'!$D$88</f>
        <v>299945953</v>
      </c>
      <c r="F222" s="17">
        <f>+'[10]2013tab8&amp;9A'!$D$89</f>
        <v>22834574</v>
      </c>
      <c r="G222" s="17">
        <f t="shared" si="33"/>
        <v>322780527</v>
      </c>
      <c r="H222" s="17">
        <f>+'[10]2013tab8&amp;9A'!$D$103</f>
        <v>360145</v>
      </c>
      <c r="I222" s="17">
        <f>+'[10]2013tab8&amp;9A'!$D$105</f>
        <v>0</v>
      </c>
      <c r="J222" s="17">
        <f>+'[10]2013tab8&amp;9A'!$D$107</f>
        <v>84100270</v>
      </c>
      <c r="K222" s="17">
        <f>+'[10]2013tab8&amp;9A'!$D$111</f>
        <v>2602665</v>
      </c>
      <c r="L222" s="17">
        <f>+'[10]2013tab8&amp;9A'!$D$115</f>
        <v>57459871</v>
      </c>
      <c r="M222" s="19">
        <f t="shared" si="34"/>
        <v>685987344</v>
      </c>
    </row>
    <row r="223" spans="1:13" ht="12.75">
      <c r="A223" s="12" t="s">
        <v>9</v>
      </c>
      <c r="B223" s="17">
        <f>+'[10]2013tab8&amp;9A'!$F$66</f>
        <v>6651093</v>
      </c>
      <c r="C223" s="17">
        <f>+'[10]2013tab8&amp;9A'!$F$69</f>
        <v>64117127</v>
      </c>
      <c r="D223" s="17">
        <f>+'[10]2013tab8&amp;9A'!$F$72</f>
        <v>140748249</v>
      </c>
      <c r="E223" s="17">
        <f>+'[10]2013tab8&amp;9A'!$F$88</f>
        <v>304533734</v>
      </c>
      <c r="F223" s="17">
        <f>+'[10]2013tab8&amp;9A'!$F$89</f>
        <v>25682798</v>
      </c>
      <c r="G223" s="17">
        <f t="shared" si="33"/>
        <v>330216532</v>
      </c>
      <c r="H223" s="17">
        <f>+'[10]2013tab8&amp;9A'!$F$103</f>
        <v>287972</v>
      </c>
      <c r="I223" s="17">
        <f>+'[10]2013tab8&amp;9A'!$F$105</f>
        <v>0</v>
      </c>
      <c r="J223" s="17">
        <f>+'[10]2013tab8&amp;9A'!$F$107</f>
        <v>83838273</v>
      </c>
      <c r="K223" s="17">
        <f>+'[10]2013tab8&amp;9A'!$F$111</f>
        <v>1768955</v>
      </c>
      <c r="L223" s="17">
        <f>+'[10]2013tab8&amp;9A'!$F$115</f>
        <v>58101051</v>
      </c>
      <c r="M223" s="19">
        <f t="shared" si="34"/>
        <v>685729252</v>
      </c>
    </row>
    <row r="224" spans="1:13" ht="12.75">
      <c r="A224" s="12" t="s">
        <v>10</v>
      </c>
      <c r="B224" s="17">
        <f>+'[10]2013tab8&amp;9A'!$F$66</f>
        <v>6651093</v>
      </c>
      <c r="C224" s="17">
        <f>+'[10]2013tab8&amp;9A'!$F$69</f>
        <v>64117127</v>
      </c>
      <c r="D224" s="17">
        <f>+'[10]2013tab8&amp;9A'!$F$72</f>
        <v>140748249</v>
      </c>
      <c r="E224" s="17">
        <f>+'[10]2013tab8&amp;9A'!$F$88</f>
        <v>304533734</v>
      </c>
      <c r="F224" s="17">
        <f>+'[10]2013tab8&amp;9A'!$F$89</f>
        <v>25682798</v>
      </c>
      <c r="G224" s="17">
        <f t="shared" si="33"/>
        <v>330216532</v>
      </c>
      <c r="H224" s="17">
        <f>+'[10]2013tab8&amp;9A'!$F$103</f>
        <v>287972</v>
      </c>
      <c r="I224" s="17">
        <f>+'[10]2013tab8&amp;9A'!$F$105</f>
        <v>0</v>
      </c>
      <c r="J224" s="17">
        <f>+'[10]2013tab8&amp;9A'!$F$107</f>
        <v>83838273</v>
      </c>
      <c r="K224" s="17">
        <f>+'[10]2013tab8&amp;9A'!$F$111</f>
        <v>1768955</v>
      </c>
      <c r="L224" s="17">
        <f>+'[10]2013tab8&amp;9A'!$F$115</f>
        <v>58101051</v>
      </c>
      <c r="M224" s="19">
        <f t="shared" si="34"/>
        <v>685729252</v>
      </c>
    </row>
    <row r="225" spans="1:13" ht="12.75">
      <c r="A225" s="12" t="s">
        <v>73</v>
      </c>
      <c r="B225" s="17">
        <f>+'[10]2013tab8&amp;9A'!$G$66</f>
        <v>6983488</v>
      </c>
      <c r="C225" s="17">
        <f>+'[10]2013tab8&amp;9A'!$G$69</f>
        <v>66562374</v>
      </c>
      <c r="D225" s="17">
        <f>+'[10]2013tab8&amp;9A'!$G$72</f>
        <v>137254719</v>
      </c>
      <c r="E225" s="17">
        <f>+'[10]2013tab8&amp;9A'!$G$88</f>
        <v>307634789</v>
      </c>
      <c r="F225" s="17">
        <f>+'[10]2013tab8&amp;9A'!$G$89</f>
        <v>26256247</v>
      </c>
      <c r="G225" s="17">
        <f t="shared" si="33"/>
        <v>333891036</v>
      </c>
      <c r="H225" s="17">
        <f>+'[10]2013tab8&amp;9A'!$G$103</f>
        <v>288121</v>
      </c>
      <c r="I225" s="17">
        <f>+'[10]2013tab8&amp;9A'!$G$105</f>
        <v>0</v>
      </c>
      <c r="J225" s="17">
        <f>+'[10]2013tab8&amp;9A'!$G$107</f>
        <v>83576134</v>
      </c>
      <c r="K225" s="17">
        <f>+'[10]2013tab8&amp;9A'!$G$111</f>
        <v>2262100</v>
      </c>
      <c r="L225" s="17">
        <f>+'[10]2013tab8&amp;9A'!$G$115</f>
        <v>57900702</v>
      </c>
      <c r="M225" s="19">
        <f t="shared" si="34"/>
        <v>688718674</v>
      </c>
    </row>
    <row r="226" spans="1:13" ht="12.75">
      <c r="A226" s="12" t="s">
        <v>43</v>
      </c>
      <c r="B226" s="17">
        <f>+'[10]2013tab8&amp;9A'!$H$66</f>
        <v>7736666</v>
      </c>
      <c r="C226" s="17">
        <f>+'[10]2013tab8&amp;9A'!$H$69</f>
        <v>64074433</v>
      </c>
      <c r="D226" s="17">
        <f>+'[10]2013tab8&amp;9A'!$H$72</f>
        <v>143110955</v>
      </c>
      <c r="E226" s="17">
        <f>+'[10]2013tab8&amp;9A'!$H$88</f>
        <v>311596697</v>
      </c>
      <c r="F226" s="17">
        <f>+'[10]2013tab8&amp;9A'!$H$89</f>
        <v>25692543</v>
      </c>
      <c r="G226" s="17">
        <f aca="true" t="shared" si="35" ref="G226:G231">SUM(E226:F226)</f>
        <v>337289240</v>
      </c>
      <c r="H226" s="17">
        <f>+'[10]2013tab8&amp;9A'!$H$103</f>
        <v>357349</v>
      </c>
      <c r="I226" s="17">
        <f>+'[10]2013tab8&amp;9A'!$H$105</f>
        <v>0</v>
      </c>
      <c r="J226" s="17">
        <f>+'[10]2013tab8&amp;9A'!$H$107</f>
        <v>83492185</v>
      </c>
      <c r="K226" s="17">
        <f>+'[10]2013tab8&amp;9A'!$H$111</f>
        <v>1203563</v>
      </c>
      <c r="L226" s="17">
        <f>+'[10]2013tab8&amp;9A'!$H$115</f>
        <v>55419548</v>
      </c>
      <c r="M226" s="19">
        <f aca="true" t="shared" si="36" ref="M226:M231">SUM(G226:L226)+B226+C226+D226</f>
        <v>692683939</v>
      </c>
    </row>
    <row r="227" spans="1:13" ht="12.75">
      <c r="A227" s="12" t="s">
        <v>15</v>
      </c>
      <c r="B227" s="17">
        <f>+'[10]2013tab8&amp;9A'!$I$66</f>
        <v>6473931</v>
      </c>
      <c r="C227" s="17">
        <f>+'[10]2013tab8&amp;9A'!$I$69</f>
        <v>70338760</v>
      </c>
      <c r="D227" s="17">
        <f>+'[10]2013tab8&amp;9A'!$I$72</f>
        <v>151358212</v>
      </c>
      <c r="E227" s="17">
        <f>+'[10]2013tab8&amp;9A'!$I$88</f>
        <v>321762737</v>
      </c>
      <c r="F227" s="17">
        <f>+'[10]2013tab8&amp;9A'!$I$89</f>
        <v>26630132</v>
      </c>
      <c r="G227" s="17">
        <f t="shared" si="35"/>
        <v>348392869</v>
      </c>
      <c r="H227" s="17">
        <f>+'[10]2013tab8&amp;9A'!$I$103</f>
        <v>66439</v>
      </c>
      <c r="I227" s="17">
        <f>+'[10]2013tab8&amp;9A'!$I$105</f>
        <v>0</v>
      </c>
      <c r="J227" s="17">
        <f>+'[10]2013tab8&amp;9A'!$I$107</f>
        <v>84077345</v>
      </c>
      <c r="K227" s="17">
        <f>+'[10]2013tab8&amp;9A'!$I$111</f>
        <v>1667021</v>
      </c>
      <c r="L227" s="17">
        <f>+'[10]2013tab8&amp;9A'!$I$115</f>
        <v>54758378</v>
      </c>
      <c r="M227" s="19">
        <f t="shared" si="36"/>
        <v>717132955</v>
      </c>
    </row>
    <row r="228" spans="1:13" ht="12.75">
      <c r="A228" s="12" t="s">
        <v>74</v>
      </c>
      <c r="B228" s="17">
        <f>+'[10]2013tab8&amp;9A'!$J$66</f>
        <v>6951747</v>
      </c>
      <c r="C228" s="17">
        <f>+'[10]2013tab8&amp;9A'!$J$69</f>
        <v>67233615</v>
      </c>
      <c r="D228" s="17">
        <f>+'[10]2013tab8&amp;9A'!$J$72</f>
        <v>150139211</v>
      </c>
      <c r="E228" s="17">
        <f>+'[10]2013tab8&amp;9A'!$J$88</f>
        <v>326098799</v>
      </c>
      <c r="F228" s="17">
        <f>+'[10]2013tab8&amp;9A'!$J$89</f>
        <v>29667371</v>
      </c>
      <c r="G228" s="17">
        <f t="shared" si="35"/>
        <v>355766170</v>
      </c>
      <c r="H228" s="17">
        <f>+'[10]2013tab8&amp;9A'!$J$103</f>
        <v>199061</v>
      </c>
      <c r="I228" s="17">
        <f>+'[10]2013tab8&amp;9A'!$J$105</f>
        <v>0</v>
      </c>
      <c r="J228" s="17">
        <f>+'[10]2013tab8&amp;9A'!$J$107</f>
        <v>83637650</v>
      </c>
      <c r="K228" s="17">
        <f>+'[10]2013tab8&amp;9A'!$J$111</f>
        <v>2007134</v>
      </c>
      <c r="L228" s="17">
        <f>+'[10]2013tab8&amp;9A'!$J$115</f>
        <v>61510335</v>
      </c>
      <c r="M228" s="19">
        <f t="shared" si="36"/>
        <v>727444923</v>
      </c>
    </row>
    <row r="229" spans="1:13" ht="12.75">
      <c r="A229" s="12" t="s">
        <v>12</v>
      </c>
      <c r="B229" s="17">
        <f>+'[10]2013tab8&amp;9A'!$K$66</f>
        <v>7055479</v>
      </c>
      <c r="C229" s="17">
        <f>+'[10]2013tab8&amp;9A'!$K$69</f>
        <v>68606625</v>
      </c>
      <c r="D229" s="17">
        <f>+'[10]2013tab8&amp;9A'!$K$72</f>
        <v>152713704</v>
      </c>
      <c r="E229" s="17">
        <f>+'[10]2013tab8&amp;9A'!$K$88</f>
        <v>327277334</v>
      </c>
      <c r="F229" s="17">
        <f>+'[10]2013tab8&amp;9A'!$K$89</f>
        <v>28116837</v>
      </c>
      <c r="G229" s="17">
        <f t="shared" si="35"/>
        <v>355394171</v>
      </c>
      <c r="H229" s="17">
        <f>+'[10]2013tab8&amp;9A'!$K$103</f>
        <v>333827</v>
      </c>
      <c r="I229" s="17">
        <f>+'[10]2013tab8&amp;9A'!$K$105</f>
        <v>0</v>
      </c>
      <c r="J229" s="17">
        <f>+'[10]2013tab8&amp;9A'!$K$107</f>
        <v>83712367</v>
      </c>
      <c r="K229" s="17">
        <f>+'[10]2013tab8&amp;9A'!$K$111</f>
        <v>1252909</v>
      </c>
      <c r="L229" s="17">
        <f>+'[10]2013tab8&amp;9A'!$K$115</f>
        <v>61117077</v>
      </c>
      <c r="M229" s="19">
        <f t="shared" si="36"/>
        <v>730186159</v>
      </c>
    </row>
    <row r="230" spans="1:13" ht="12.75">
      <c r="A230" s="12" t="s">
        <v>13</v>
      </c>
      <c r="B230" s="17">
        <f>+'[10]2013tab8&amp;9A'!$L$66</f>
        <v>6996553</v>
      </c>
      <c r="C230" s="17">
        <f>+'[10]2013tab8&amp;9A'!$L$69</f>
        <v>64976651</v>
      </c>
      <c r="D230" s="17">
        <f>+'[10]2013tab8&amp;9A'!$L$72</f>
        <v>150069699</v>
      </c>
      <c r="E230" s="17">
        <f>+'[10]2013tab8&amp;9A'!$L$88</f>
        <v>332066634</v>
      </c>
      <c r="F230" s="17">
        <f>+'[10]2013tab8&amp;9A'!$L$89</f>
        <v>29485852</v>
      </c>
      <c r="G230" s="17">
        <f t="shared" si="35"/>
        <v>361552486</v>
      </c>
      <c r="H230" s="17">
        <f>+'[10]2013tab8&amp;9A'!$L$103</f>
        <v>409706</v>
      </c>
      <c r="I230" s="17">
        <f>+'[10]2013tab8&amp;9A'!$M$105</f>
        <v>0</v>
      </c>
      <c r="J230" s="17">
        <f>+'[10]2013tab8&amp;9A'!$L$107</f>
        <v>83789259</v>
      </c>
      <c r="K230" s="17">
        <f>+'[10]2013tab8&amp;9A'!$L$111</f>
        <v>1625542</v>
      </c>
      <c r="L230" s="17">
        <f>+'[10]2013tab8&amp;9A'!$L$115</f>
        <v>61955400</v>
      </c>
      <c r="M230" s="19">
        <f t="shared" si="36"/>
        <v>731375296</v>
      </c>
    </row>
    <row r="231" spans="1:13" ht="12.75">
      <c r="A231" s="12" t="s">
        <v>14</v>
      </c>
      <c r="B231" s="17">
        <f>+'[10]2013tab8&amp;9A'!$M$66</f>
        <v>11160353</v>
      </c>
      <c r="C231" s="17">
        <f>+'[10]2013tab8&amp;9A'!$M$69</f>
        <v>64953443</v>
      </c>
      <c r="D231" s="17">
        <f>+'[10]2013tab8&amp;9A'!$M$72</f>
        <v>153521224</v>
      </c>
      <c r="E231" s="17">
        <f>+'[10]2013tab8&amp;9A'!$M$88</f>
        <v>334081270</v>
      </c>
      <c r="F231" s="17">
        <f>+'[10]2013tab8&amp;9A'!$M$89</f>
        <v>28035652</v>
      </c>
      <c r="G231" s="17">
        <f t="shared" si="35"/>
        <v>362116922</v>
      </c>
      <c r="H231" s="17">
        <f>+'[10]2013tab8&amp;9A'!$M$103</f>
        <v>311090</v>
      </c>
      <c r="I231" s="17">
        <f>+'[10]2013tab8&amp;9A'!$M$105</f>
        <v>0</v>
      </c>
      <c r="J231" s="17">
        <f>+'[10]2013tab8&amp;9A'!$M$107</f>
        <v>83050680</v>
      </c>
      <c r="K231" s="17">
        <f>+'[10]2013tab8&amp;9A'!$M$111</f>
        <v>2345358</v>
      </c>
      <c r="L231" s="17">
        <f>+'[10]2013tab8&amp;9A'!$M$115</f>
        <v>57537252</v>
      </c>
      <c r="M231" s="19">
        <f t="shared" si="36"/>
        <v>734996322</v>
      </c>
    </row>
    <row r="233" spans="1:13" ht="12.75">
      <c r="A233" s="15">
        <v>2014</v>
      </c>
      <c r="B233" s="17"/>
      <c r="C233" s="17"/>
      <c r="D233" s="17"/>
      <c r="G233" s="17"/>
      <c r="H233" s="17"/>
      <c r="I233" s="17"/>
      <c r="J233" s="17"/>
      <c r="K233" s="17"/>
      <c r="L233" s="17"/>
      <c r="M233" s="17"/>
    </row>
    <row r="234" spans="1:15" ht="12.75">
      <c r="A234" s="12" t="s">
        <v>6</v>
      </c>
      <c r="B234" s="17">
        <f>+'[11]2014tab8&amp;9A'!$B$66</f>
        <v>6420088</v>
      </c>
      <c r="C234" s="17">
        <f>+'[11]2014tab8&amp;9A'!$B$69</f>
        <v>67505674</v>
      </c>
      <c r="D234" s="17">
        <f>+'[11]2014tab8&amp;9A'!$B$72</f>
        <v>148652064</v>
      </c>
      <c r="E234" s="17">
        <f>+'[11]2014tab8&amp;9A'!$B$88</f>
        <v>332896385</v>
      </c>
      <c r="F234" s="17">
        <f>+'[11]2014tab8&amp;9A'!$B$89</f>
        <v>26043341</v>
      </c>
      <c r="G234" s="17">
        <f aca="true" t="shared" si="37" ref="G234:G239">SUM(E234:F234)</f>
        <v>358939726</v>
      </c>
      <c r="H234" s="17">
        <f>+'[11]2014tab8&amp;9A'!$B$103</f>
        <v>266823</v>
      </c>
      <c r="I234" s="17">
        <f>+'[11]2014tab8&amp;9A'!$B$105</f>
        <v>0</v>
      </c>
      <c r="J234" s="17">
        <f>+'[11]2014tab8&amp;9A'!$B$107</f>
        <v>83105315</v>
      </c>
      <c r="K234" s="17">
        <f>+'[11]2014tab8&amp;9A'!$B$111</f>
        <v>1781115</v>
      </c>
      <c r="L234" s="17">
        <f>+'[11]2014tab8&amp;9A'!$B$115</f>
        <v>56789948</v>
      </c>
      <c r="M234" s="19">
        <f aca="true" t="shared" si="38" ref="M234:M239">SUM(G234:L234)+B234+C234+D234</f>
        <v>723460753</v>
      </c>
      <c r="O234" s="17"/>
    </row>
    <row r="235" spans="1:15" ht="12.75">
      <c r="A235" s="12" t="s">
        <v>7</v>
      </c>
      <c r="B235" s="17">
        <f>+'[11]2014tab8&amp;9A'!$C$66</f>
        <v>6813430</v>
      </c>
      <c r="C235" s="17">
        <f>+'[11]2014tab8&amp;9A'!$C$69</f>
        <v>96377093</v>
      </c>
      <c r="D235" s="17">
        <f>+'[11]2014tab8&amp;9A'!$C$72</f>
        <v>149546819</v>
      </c>
      <c r="E235" s="17">
        <f>+'[11]2014tab8&amp;9A'!$C$88</f>
        <v>336817325</v>
      </c>
      <c r="F235" s="17">
        <f>+'[11]2014tab8&amp;9A'!$C$89</f>
        <v>27698696</v>
      </c>
      <c r="G235" s="17">
        <f t="shared" si="37"/>
        <v>364516021</v>
      </c>
      <c r="H235" s="17">
        <f>+'[11]2014tab8&amp;9A'!$C$103</f>
        <v>185362</v>
      </c>
      <c r="I235" s="17">
        <f>+'[11]2014tab8&amp;9A'!$C$105</f>
        <v>0</v>
      </c>
      <c r="J235" s="17">
        <f>+'[11]2014tab8&amp;9A'!$C$107</f>
        <v>83174313</v>
      </c>
      <c r="K235" s="17">
        <f>+'[11]2014tab8&amp;9A'!$C$111</f>
        <v>2176737</v>
      </c>
      <c r="L235" s="17">
        <f>+'[11]2014tab8&amp;9A'!$C$115</f>
        <v>57514754</v>
      </c>
      <c r="M235" s="19">
        <f t="shared" si="38"/>
        <v>760304529</v>
      </c>
      <c r="O235" s="17"/>
    </row>
    <row r="236" spans="1:15" ht="12.75">
      <c r="A236" s="12" t="s">
        <v>8</v>
      </c>
      <c r="B236" s="17">
        <f>+'[11]2014tab8&amp;9A'!$D$66</f>
        <v>7376148</v>
      </c>
      <c r="C236" s="17">
        <f>+'[11]2014tab8&amp;9A'!$D$69</f>
        <v>104527233</v>
      </c>
      <c r="D236" s="17">
        <f>+'[11]2014tab8&amp;9A'!$D$72</f>
        <v>142113769</v>
      </c>
      <c r="E236" s="17">
        <f>+'[11]2014tab8&amp;9A'!$D$88</f>
        <v>337085260</v>
      </c>
      <c r="F236" s="17">
        <f>+'[11]2014tab8&amp;9A'!$D$89</f>
        <v>24827742</v>
      </c>
      <c r="G236" s="17">
        <f t="shared" si="37"/>
        <v>361913002</v>
      </c>
      <c r="H236" s="17">
        <f>+'[11]2014tab8&amp;9A'!$D$103</f>
        <v>272755</v>
      </c>
      <c r="I236" s="17">
        <f>+'[11]2014tab8&amp;9A'!$D$105</f>
        <v>0</v>
      </c>
      <c r="J236" s="17">
        <f>+'[11]2014tab8&amp;9A'!$D$107</f>
        <v>85783290</v>
      </c>
      <c r="K236" s="17">
        <f>+'[11]2014tab8&amp;9A'!$D$111</f>
        <v>5431750</v>
      </c>
      <c r="L236" s="17">
        <f>+'[11]2014tab8&amp;9A'!$D$115</f>
        <v>60125317</v>
      </c>
      <c r="M236" s="19">
        <f t="shared" si="38"/>
        <v>767543264</v>
      </c>
      <c r="O236" s="17"/>
    </row>
    <row r="237" spans="1:15" ht="12.75">
      <c r="A237" s="12" t="s">
        <v>9</v>
      </c>
      <c r="B237" s="17">
        <f>+'[11]2014tab8&amp;9A'!$E$66</f>
        <v>7652919</v>
      </c>
      <c r="C237" s="17">
        <f>+'[11]2014tab8&amp;9A'!$E$69</f>
        <v>109019074</v>
      </c>
      <c r="D237" s="17">
        <f>+'[11]2014tab8&amp;9A'!$E$72</f>
        <v>151244264</v>
      </c>
      <c r="E237" s="17">
        <f>+'[11]2014tab8&amp;9A'!$E$88</f>
        <v>335803934</v>
      </c>
      <c r="F237" s="17">
        <f>+'[11]2014tab8&amp;9A'!$E$89</f>
        <v>26710325</v>
      </c>
      <c r="G237" s="17">
        <f t="shared" si="37"/>
        <v>362514259</v>
      </c>
      <c r="H237" s="17">
        <f>+'[11]2014tab8&amp;9A'!$E$103</f>
        <v>168245</v>
      </c>
      <c r="I237" s="17">
        <f>+'[11]2014tab8&amp;9A'!$E$105</f>
        <v>0</v>
      </c>
      <c r="J237" s="17">
        <f>+'[11]2014tab8&amp;9A'!$E$107</f>
        <v>88094774</v>
      </c>
      <c r="K237" s="17">
        <f>+'[11]2014tab8&amp;9A'!$E$111</f>
        <v>2124428</v>
      </c>
      <c r="L237" s="17">
        <f>+'[11]2014tab8&amp;9A'!$E$115</f>
        <v>56374287</v>
      </c>
      <c r="M237" s="19">
        <f t="shared" si="38"/>
        <v>777192250</v>
      </c>
      <c r="O237" s="17"/>
    </row>
    <row r="238" spans="1:15" ht="12.75">
      <c r="A238" s="12" t="s">
        <v>10</v>
      </c>
      <c r="B238" s="17">
        <f>+'[11]2014tab8&amp;9A'!$F$66</f>
        <v>8008298</v>
      </c>
      <c r="C238" s="17">
        <f>+'[11]2014tab8&amp;9A'!$F$69</f>
        <v>105451000</v>
      </c>
      <c r="D238" s="17">
        <f>+'[11]2014tab8&amp;9A'!$F$72</f>
        <v>162820674</v>
      </c>
      <c r="E238" s="17">
        <f>+'[11]2014tab8&amp;9A'!$F$88</f>
        <v>338088287</v>
      </c>
      <c r="F238" s="17">
        <f>+'[11]2014tab8&amp;9A'!$F$89</f>
        <v>27688071</v>
      </c>
      <c r="G238" s="17">
        <f t="shared" si="37"/>
        <v>365776358</v>
      </c>
      <c r="H238" s="17">
        <f>+'[11]2014tab8&amp;9A'!$F$103</f>
        <v>104369</v>
      </c>
      <c r="I238" s="17">
        <f>+'[11]2014tab8&amp;9A'!$F$105</f>
        <v>0</v>
      </c>
      <c r="J238" s="17">
        <f>+'[11]2014tab8&amp;9A'!$F$107</f>
        <v>88562481</v>
      </c>
      <c r="K238" s="17">
        <f>+'[11]2014tab8&amp;9A'!$F$111</f>
        <v>1881254</v>
      </c>
      <c r="L238" s="17">
        <f>+'[11]2014tab8&amp;9A'!$F$115</f>
        <v>58969070</v>
      </c>
      <c r="M238" s="19">
        <f t="shared" si="38"/>
        <v>791573504</v>
      </c>
      <c r="O238" s="17"/>
    </row>
    <row r="239" spans="1:15" ht="12.75">
      <c r="A239" s="12" t="s">
        <v>73</v>
      </c>
      <c r="B239" s="17">
        <f>+'[11]2014tab8&amp;9A'!$G$66</f>
        <v>8445371</v>
      </c>
      <c r="C239" s="17">
        <f>+'[11]2014tab8&amp;9A'!$G$69</f>
        <v>129010745</v>
      </c>
      <c r="D239" s="17">
        <f>+'[11]2014tab8&amp;9A'!$G$72</f>
        <v>154120631</v>
      </c>
      <c r="E239" s="17">
        <f>+'[11]2014tab8&amp;9A'!$G$88</f>
        <v>341043180</v>
      </c>
      <c r="F239" s="17">
        <f>+'[11]2014tab8&amp;9A'!$G$89</f>
        <v>30055829</v>
      </c>
      <c r="G239" s="17">
        <f t="shared" si="37"/>
        <v>371099009</v>
      </c>
      <c r="H239" s="17">
        <f>+'[11]2014tab8&amp;9A'!$G$103</f>
        <v>41092</v>
      </c>
      <c r="I239" s="17">
        <f>+'[11]2014tab8&amp;9A'!$G$105</f>
        <v>0</v>
      </c>
      <c r="J239" s="17">
        <f>+'[11]2014tab8&amp;9A'!$G$107</f>
        <v>79233958</v>
      </c>
      <c r="K239" s="17">
        <f>+'[11]2014tab8&amp;9A'!$G$111</f>
        <v>3163203</v>
      </c>
      <c r="L239" s="17">
        <f>+'[11]2014tab8&amp;9A'!$G$115</f>
        <v>58256839</v>
      </c>
      <c r="M239" s="19">
        <f t="shared" si="38"/>
        <v>803370848</v>
      </c>
      <c r="O239" s="17"/>
    </row>
    <row r="240" spans="1:15" ht="12.75">
      <c r="A240" s="12" t="s">
        <v>43</v>
      </c>
      <c r="B240" s="17">
        <f>+'[11]2014tab8&amp;9A'!$H$66</f>
        <v>8033175</v>
      </c>
      <c r="C240" s="17">
        <f>+'[11]2014tab8&amp;9A'!$H$69</f>
        <v>123597917</v>
      </c>
      <c r="D240" s="17">
        <f>+'[11]2014tab8&amp;9A'!$H$72</f>
        <v>144120989</v>
      </c>
      <c r="E240" s="17">
        <f>+'[11]2014tab8&amp;9A'!$H$88</f>
        <v>348460264</v>
      </c>
      <c r="F240" s="17">
        <f>+'[11]2014tab8&amp;9A'!$H$89</f>
        <v>28875137</v>
      </c>
      <c r="G240" s="17">
        <f aca="true" t="shared" si="39" ref="G240:G245">SUM(E240:F240)</f>
        <v>377335401</v>
      </c>
      <c r="H240" s="17">
        <f>+'[11]2014tab8&amp;9A'!$H$103</f>
        <v>0</v>
      </c>
      <c r="I240" s="17">
        <f>+'[11]2014tab8&amp;9A'!$H$105</f>
        <v>0</v>
      </c>
      <c r="J240" s="17">
        <f>+'[11]2014tab8&amp;9A'!$H$107</f>
        <v>80863101</v>
      </c>
      <c r="K240" s="17">
        <f>+'[11]2014tab8&amp;9A'!$H$111</f>
        <v>2188311</v>
      </c>
      <c r="L240" s="17">
        <f>+'[11]2014tab8&amp;9A'!$H$115</f>
        <v>57148123</v>
      </c>
      <c r="M240" s="19">
        <f aca="true" t="shared" si="40" ref="M240:M245">SUM(G240:L240)+B240+C240+D240</f>
        <v>793287017</v>
      </c>
      <c r="O240" s="17"/>
    </row>
    <row r="241" spans="1:15" ht="12.75">
      <c r="A241" s="12" t="s">
        <v>15</v>
      </c>
      <c r="B241" s="17">
        <f>+'[11]2014tab8&amp;9A'!$I$66</f>
        <v>7131006</v>
      </c>
      <c r="C241" s="17">
        <f>+'[11]2014tab8&amp;9A'!$I$69</f>
        <v>77968730</v>
      </c>
      <c r="D241" s="17">
        <f>+'[11]2014tab8&amp;9A'!$I$72</f>
        <v>189230485</v>
      </c>
      <c r="E241" s="17">
        <f>+'[11]2014tab8&amp;9A'!$I$88</f>
        <v>350046722</v>
      </c>
      <c r="F241" s="17">
        <f>+'[11]2014tab8&amp;9A'!$I$89</f>
        <v>28377628</v>
      </c>
      <c r="G241" s="17">
        <f t="shared" si="39"/>
        <v>378424350</v>
      </c>
      <c r="H241" s="17">
        <f>+'[11]2014tab8&amp;9A'!$I$103</f>
        <v>60322</v>
      </c>
      <c r="I241" s="17">
        <f>+'[11]2014tab8&amp;9A'!$I$105</f>
        <v>0</v>
      </c>
      <c r="J241" s="17">
        <f>+'[11]2014tab8&amp;9A'!$I$107</f>
        <v>82166333</v>
      </c>
      <c r="K241" s="17">
        <f>+'[11]2014tab8&amp;9A'!$I$111</f>
        <v>1803956</v>
      </c>
      <c r="L241" s="17">
        <f>+'[11]2014tab8&amp;9A'!$I$115</f>
        <v>61867137</v>
      </c>
      <c r="M241" s="19">
        <f t="shared" si="40"/>
        <v>798652319</v>
      </c>
      <c r="O241" s="17"/>
    </row>
    <row r="242" spans="1:15" ht="12.75">
      <c r="A242" s="12" t="s">
        <v>74</v>
      </c>
      <c r="B242" s="17">
        <f>+'[11]2014tab8&amp;9A'!$J$66</f>
        <v>7477789</v>
      </c>
      <c r="C242" s="17">
        <f>+'[11]2014tab8&amp;9A'!$J$69</f>
        <v>82607803</v>
      </c>
      <c r="D242" s="17">
        <f>+'[11]2014tab8&amp;9A'!$J$72</f>
        <v>186916828</v>
      </c>
      <c r="E242" s="17">
        <f>+'[11]2014tab8&amp;9A'!$J$88</f>
        <v>346703048</v>
      </c>
      <c r="F242" s="17">
        <f>+'[11]2014tab8&amp;9A'!$J$89</f>
        <v>30566666</v>
      </c>
      <c r="G242" s="17">
        <f t="shared" si="39"/>
        <v>377269714</v>
      </c>
      <c r="H242" s="17">
        <f>+'[11]2014tab8&amp;9A'!$J$103</f>
        <v>109287</v>
      </c>
      <c r="I242" s="17">
        <f>+'[11]2014tab8&amp;9A'!$J$105</f>
        <v>0</v>
      </c>
      <c r="J242" s="17">
        <f>+'[11]2014tab8&amp;9A'!$J$107</f>
        <v>82348977</v>
      </c>
      <c r="K242" s="17">
        <f>+'[11]2014tab8&amp;9A'!$J$111</f>
        <v>2630661</v>
      </c>
      <c r="L242" s="17">
        <f>+'[11]2014tab8&amp;9A'!$J$115</f>
        <v>61375846</v>
      </c>
      <c r="M242" s="19">
        <f t="shared" si="40"/>
        <v>800736905</v>
      </c>
      <c r="O242" s="17"/>
    </row>
    <row r="243" spans="1:15" ht="12.75">
      <c r="A243" s="12" t="s">
        <v>12</v>
      </c>
      <c r="B243" s="17">
        <f>+'[11]2014tab8&amp;9A'!$K$66</f>
        <v>7156760</v>
      </c>
      <c r="C243" s="17">
        <f>+'[11]2014tab8&amp;9A'!$K$69</f>
        <v>78577178</v>
      </c>
      <c r="D243" s="17">
        <f>+'[11]2014tab8&amp;9A'!$K$72</f>
        <v>184632159</v>
      </c>
      <c r="E243" s="17">
        <f>+'[11]2014tab8&amp;9A'!$K$88</f>
        <v>348100934</v>
      </c>
      <c r="F243" s="17">
        <f>+'[11]2014tab8&amp;9A'!$K$89</f>
        <v>30826803</v>
      </c>
      <c r="G243" s="17">
        <f t="shared" si="39"/>
        <v>378927737</v>
      </c>
      <c r="H243" s="17">
        <f>+'[11]2014tab8&amp;9A'!$K$103</f>
        <v>60397</v>
      </c>
      <c r="I243" s="17">
        <f>+'[11]2014tab8&amp;9A'!$K$105</f>
        <v>0</v>
      </c>
      <c r="J243" s="17">
        <f>+'[11]2014tab8&amp;9A'!$K$107</f>
        <v>82325186</v>
      </c>
      <c r="K243" s="17">
        <f>+'[11]2014tab8&amp;9A'!$K$111</f>
        <v>1846526</v>
      </c>
      <c r="L243" s="17">
        <f>+'[11]2014tab8&amp;9A'!$K$115</f>
        <v>65155031</v>
      </c>
      <c r="M243" s="19">
        <f t="shared" si="40"/>
        <v>798680974</v>
      </c>
      <c r="O243" s="17"/>
    </row>
    <row r="244" spans="1:15" ht="12.75">
      <c r="A244" s="12" t="s">
        <v>13</v>
      </c>
      <c r="B244" s="17">
        <f>+'[11]2014tab8&amp;9A'!$L$66</f>
        <v>7356712</v>
      </c>
      <c r="C244" s="17">
        <f>+'[11]2014tab8&amp;9A'!$L$69</f>
        <v>84271125</v>
      </c>
      <c r="D244" s="17">
        <f>+'[11]2014tab8&amp;9A'!$L$72</f>
        <v>195760758</v>
      </c>
      <c r="E244" s="17">
        <f>+'[11]2014tab8&amp;9A'!$L$88</f>
        <v>351117711</v>
      </c>
      <c r="F244" s="17">
        <f>+'[11]2014tab8&amp;9A'!$L$89</f>
        <v>29987532</v>
      </c>
      <c r="G244" s="17">
        <f t="shared" si="39"/>
        <v>381105243</v>
      </c>
      <c r="H244" s="17">
        <f>+'[11]2014tab8&amp;9A'!$L$103</f>
        <v>49228</v>
      </c>
      <c r="I244" s="17">
        <f>+'[11]2014tab8&amp;9A'!$L$105</f>
        <v>0</v>
      </c>
      <c r="J244" s="17">
        <f>+'[11]2014tab8&amp;9A'!$L$107</f>
        <v>82441272</v>
      </c>
      <c r="K244" s="17">
        <f>+'[11]2014tab8&amp;9A'!$L$111</f>
        <v>1961872</v>
      </c>
      <c r="L244" s="17">
        <f>+'[11]2014tab8&amp;9A'!$L$115</f>
        <v>67358014</v>
      </c>
      <c r="M244" s="19">
        <f t="shared" si="40"/>
        <v>820304224</v>
      </c>
      <c r="O244" s="17"/>
    </row>
    <row r="245" spans="1:15" ht="12.75">
      <c r="A245" s="12" t="s">
        <v>14</v>
      </c>
      <c r="B245" s="17">
        <f>+'[11]2014tab8&amp;9A'!$M$66</f>
        <v>11353593</v>
      </c>
      <c r="C245" s="17">
        <f>+'[11]2014tab8&amp;9A'!$M$69</f>
        <v>70490384</v>
      </c>
      <c r="D245" s="17">
        <f>+'[11]2014tab8&amp;9A'!$M$72</f>
        <v>201764346</v>
      </c>
      <c r="E245" s="17">
        <f>+'[11]2014tab8&amp;9A'!$M$88</f>
        <v>352399222</v>
      </c>
      <c r="F245" s="17">
        <f>+'[11]2014tab8&amp;9A'!$M$89</f>
        <v>28571061</v>
      </c>
      <c r="G245" s="17">
        <f t="shared" si="39"/>
        <v>380970283</v>
      </c>
      <c r="H245" s="17">
        <f>+'[11]2014tab8&amp;9A'!$M$103</f>
        <v>98521</v>
      </c>
      <c r="I245" s="17">
        <f>+'[11]2014tab8&amp;9A'!$M$105</f>
        <v>0</v>
      </c>
      <c r="J245" s="17">
        <f>+'[11]2014tab8&amp;9A'!$M$107</f>
        <v>83416968</v>
      </c>
      <c r="K245" s="17">
        <f>+'[11]2014tab8&amp;9A'!$M$111</f>
        <v>3297521</v>
      </c>
      <c r="L245" s="17">
        <f>+'[11]2014tab8&amp;9A'!$M$115</f>
        <v>67193725</v>
      </c>
      <c r="M245" s="19">
        <f t="shared" si="40"/>
        <v>818585341</v>
      </c>
      <c r="O245" s="17"/>
    </row>
    <row r="246" spans="2:15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9"/>
      <c r="O246" s="17"/>
    </row>
    <row r="247" spans="1:15" ht="12.75">
      <c r="A247" s="15">
        <v>2015</v>
      </c>
      <c r="O247" s="17"/>
    </row>
    <row r="248" spans="1:15" ht="12.75">
      <c r="A248" s="12" t="s">
        <v>6</v>
      </c>
      <c r="B248" s="17">
        <f>+'[12]2015tab8&amp;9A'!$B$66</f>
        <v>7004654</v>
      </c>
      <c r="C248" s="17">
        <f>+'[12]2015tab8&amp;9A'!$B$69</f>
        <v>70976673</v>
      </c>
      <c r="D248" s="17">
        <f>+'[12]2015tab8&amp;9A'!$B$72</f>
        <v>212098756</v>
      </c>
      <c r="E248" s="17">
        <f>+'[12]2015tab8&amp;9A'!$B$88</f>
        <v>354149767</v>
      </c>
      <c r="F248" s="17">
        <f>+'[12]2015tab8&amp;9A'!$B$89</f>
        <v>27775232</v>
      </c>
      <c r="G248" s="17">
        <f aca="true" t="shared" si="41" ref="G248:G253">SUM(E248:F248)</f>
        <v>381924999</v>
      </c>
      <c r="H248" s="17">
        <f>+'[12]2015tab8&amp;9A'!$B$103</f>
        <v>228120</v>
      </c>
      <c r="I248" s="17">
        <f>+'[12]2015tab8&amp;9A'!$B$105</f>
        <v>0</v>
      </c>
      <c r="J248" s="17">
        <f>+'[12]2015tab8&amp;9A'!$B$107</f>
        <v>84624505</v>
      </c>
      <c r="K248" s="17">
        <f>+'[12]2015tab8&amp;9A'!$B$111</f>
        <v>2007474</v>
      </c>
      <c r="L248" s="17">
        <f>+'[12]2015tab8&amp;9A'!$B$115</f>
        <v>80423180</v>
      </c>
      <c r="M248" s="19">
        <f aca="true" t="shared" si="42" ref="M248:M253">SUM(G248:L248)+B248+C248+D248</f>
        <v>839288361</v>
      </c>
      <c r="O248" s="17"/>
    </row>
    <row r="249" spans="1:15" ht="12.75">
      <c r="A249" s="12" t="s">
        <v>7</v>
      </c>
      <c r="B249" s="17">
        <f>+'[12]2015tab8&amp;9A'!$C$66</f>
        <v>7473079</v>
      </c>
      <c r="C249" s="17">
        <f>+'[12]2015tab8&amp;9A'!$C$69</f>
        <v>84662852</v>
      </c>
      <c r="D249" s="17">
        <f>+'[12]2015tab8&amp;9A'!$C$72</f>
        <v>202873131</v>
      </c>
      <c r="E249" s="17">
        <f>+'[12]2015tab8&amp;9A'!$C$88</f>
        <v>355009781</v>
      </c>
      <c r="F249" s="17">
        <f>+'[12]2015tab8&amp;9A'!$C$89</f>
        <v>29716267</v>
      </c>
      <c r="G249" s="17">
        <f t="shared" si="41"/>
        <v>384726048</v>
      </c>
      <c r="H249" s="17">
        <f>+'[12]2015tab8&amp;9A'!$C$103</f>
        <v>128574</v>
      </c>
      <c r="I249" s="17">
        <f>+'[12]2015tab8&amp;9A'!$C$105</f>
        <v>0</v>
      </c>
      <c r="J249" s="17">
        <f>+'[12]2015tab8&amp;9A'!$C$107</f>
        <v>81332363</v>
      </c>
      <c r="K249" s="17">
        <f>+'[12]2015tab8&amp;9A'!$C$111</f>
        <v>2180388</v>
      </c>
      <c r="L249" s="17">
        <f>+'[12]2015tab8&amp;9A'!$C$115</f>
        <v>73521855</v>
      </c>
      <c r="M249" s="19">
        <f t="shared" si="42"/>
        <v>836898290</v>
      </c>
      <c r="O249" s="17"/>
    </row>
    <row r="250" spans="1:15" ht="12.75">
      <c r="A250" s="12" t="s">
        <v>8</v>
      </c>
      <c r="B250" s="17">
        <f>+'[12]2015tab8&amp;9A'!$D$66</f>
        <v>7699584</v>
      </c>
      <c r="C250" s="17">
        <f>+'[12]2015tab8&amp;9A'!$D$69</f>
        <v>74896026</v>
      </c>
      <c r="D250" s="17">
        <f>+'[12]2015tab8&amp;9A'!$D$72</f>
        <v>190799316</v>
      </c>
      <c r="E250" s="17">
        <f>+'[12]2015tab8&amp;9A'!$D$88</f>
        <v>352615393</v>
      </c>
      <c r="F250" s="17">
        <f>+'[12]2015tab8&amp;9A'!$D$89</f>
        <v>29546022</v>
      </c>
      <c r="G250" s="17">
        <f t="shared" si="41"/>
        <v>382161415</v>
      </c>
      <c r="H250" s="17">
        <f>+'[12]2015tab8&amp;9A'!$D$103</f>
        <v>139367</v>
      </c>
      <c r="I250" s="17">
        <f>+'[12]2015tab8&amp;9A'!$D$105</f>
        <v>0</v>
      </c>
      <c r="J250" s="17">
        <f>+'[12]2015tab8&amp;9A'!$D$107</f>
        <v>81740464</v>
      </c>
      <c r="K250" s="17">
        <f>+'[12]2015tab8&amp;9A'!$D$111</f>
        <v>4107480</v>
      </c>
      <c r="L250" s="17">
        <f>+'[12]2015tab8&amp;9A'!$D$115</f>
        <v>81068156</v>
      </c>
      <c r="M250" s="19">
        <f t="shared" si="42"/>
        <v>822611808</v>
      </c>
      <c r="O250" s="17"/>
    </row>
    <row r="251" spans="1:15" ht="12.75">
      <c r="A251" s="12" t="s">
        <v>9</v>
      </c>
      <c r="B251" s="17">
        <f>+'[12]2015tab8&amp;9A'!$E$66</f>
        <v>7845975</v>
      </c>
      <c r="C251" s="17">
        <f>+'[12]2015tab8&amp;9A'!$E$69</f>
        <v>82096924</v>
      </c>
      <c r="D251" s="17">
        <f>+'[12]2015tab8&amp;9A'!$E$72</f>
        <v>188124070</v>
      </c>
      <c r="E251" s="17">
        <f>+'[12]2015tab8&amp;9A'!$E$88</f>
        <v>355986530</v>
      </c>
      <c r="F251" s="17">
        <f>+'[12]2015tab8&amp;9A'!$E$89</f>
        <v>26452708</v>
      </c>
      <c r="G251" s="17">
        <f t="shared" si="41"/>
        <v>382439238</v>
      </c>
      <c r="H251" s="17">
        <f>+'[12]2015tab8&amp;9A'!$E$103</f>
        <v>135644</v>
      </c>
      <c r="I251" s="17">
        <f>+'[12]2015tab8&amp;9A'!$E$105</f>
        <v>0</v>
      </c>
      <c r="J251" s="17">
        <f>+'[12]2015tab8&amp;9A'!$E$107</f>
        <v>81086882</v>
      </c>
      <c r="K251" s="17">
        <f>+'[12]2015tab8&amp;9A'!$E$111</f>
        <v>2156827</v>
      </c>
      <c r="L251" s="17">
        <f>+'[12]2015tab8&amp;9A'!$E$115</f>
        <v>75651948</v>
      </c>
      <c r="M251" s="19">
        <f t="shared" si="42"/>
        <v>819537508</v>
      </c>
      <c r="O251" s="17"/>
    </row>
    <row r="252" spans="1:15" ht="12.75">
      <c r="A252" s="12" t="s">
        <v>10</v>
      </c>
      <c r="B252" s="17">
        <f>+'[12]2015tab8&amp;9A'!$F$66</f>
        <v>8052498</v>
      </c>
      <c r="C252" s="17">
        <f>+'[12]2015tab8&amp;9A'!$F$69</f>
        <v>71861693</v>
      </c>
      <c r="D252" s="17">
        <f>+'[12]2015tab8&amp;9A'!$F$72</f>
        <v>212249893</v>
      </c>
      <c r="E252" s="17">
        <f>+'[12]2015tab8&amp;9A'!$F$88</f>
        <v>357682160</v>
      </c>
      <c r="F252" s="17">
        <f>+'[12]2015tab8&amp;9A'!$F$89</f>
        <v>28033782</v>
      </c>
      <c r="G252" s="17">
        <f t="shared" si="41"/>
        <v>385715942</v>
      </c>
      <c r="H252" s="17">
        <f>+'[12]2015tab8&amp;9A'!$F$103</f>
        <v>110857</v>
      </c>
      <c r="I252" s="17">
        <f>+'[12]2015tab8&amp;9A'!$F$105</f>
        <v>0</v>
      </c>
      <c r="J252" s="17">
        <f>+'[12]2015tab8&amp;9A'!$F$107</f>
        <v>80787201</v>
      </c>
      <c r="K252" s="17">
        <f>+'[12]2015tab8&amp;9A'!$F$111</f>
        <v>2302610</v>
      </c>
      <c r="L252" s="17">
        <f>+'[12]2015tab8&amp;9A'!$F$115</f>
        <v>74842802</v>
      </c>
      <c r="M252" s="19">
        <f t="shared" si="42"/>
        <v>835923496</v>
      </c>
      <c r="O252" s="17"/>
    </row>
    <row r="253" spans="1:15" ht="12.75">
      <c r="A253" s="12" t="s">
        <v>73</v>
      </c>
      <c r="B253" s="17">
        <f>+'[12]2015tab8&amp;9A'!$G$66</f>
        <v>9928844</v>
      </c>
      <c r="C253" s="17">
        <f>+'[12]2015tab8&amp;9A'!$G$69</f>
        <v>68028765</v>
      </c>
      <c r="D253" s="17">
        <f>+'[12]2015tab8&amp;9A'!$G$72</f>
        <v>224859249</v>
      </c>
      <c r="E253" s="17">
        <f>+'[12]2015tab8&amp;9A'!$G$88</f>
        <v>357561679</v>
      </c>
      <c r="F253" s="17">
        <f>+'[12]2015tab8&amp;9A'!$G$89</f>
        <v>28548462</v>
      </c>
      <c r="G253" s="17">
        <f t="shared" si="41"/>
        <v>386110141</v>
      </c>
      <c r="H253" s="17">
        <f>+'[12]2015tab8&amp;9A'!$G$103</f>
        <v>196287</v>
      </c>
      <c r="I253" s="17">
        <f>+'[12]2015tab8&amp;9A'!$G$105</f>
        <v>0</v>
      </c>
      <c r="J253" s="17">
        <f>+'[12]2015tab8&amp;9A'!$G$107</f>
        <v>80328107</v>
      </c>
      <c r="K253" s="17">
        <f>+'[12]2015tab8&amp;9A'!$G$111</f>
        <v>2115180</v>
      </c>
      <c r="L253" s="17">
        <f>+'[12]2015tab8&amp;9A'!$G$115</f>
        <v>74675231</v>
      </c>
      <c r="M253" s="19">
        <f t="shared" si="42"/>
        <v>846241804</v>
      </c>
      <c r="O253" s="17"/>
    </row>
    <row r="254" spans="1:15" ht="12.75">
      <c r="A254" s="12" t="s">
        <v>43</v>
      </c>
      <c r="B254" s="17">
        <f>+'[12]2015tab8&amp;9A'!$H$66</f>
        <v>7762105</v>
      </c>
      <c r="C254" s="17">
        <f>+'[12]2015tab8&amp;9A'!$H$69</f>
        <v>68915090</v>
      </c>
      <c r="D254" s="17">
        <f>+'[12]2015tab8&amp;9A'!$H$72</f>
        <v>215293037</v>
      </c>
      <c r="E254" s="17">
        <f>+'[12]2015tab8&amp;9A'!$H$88</f>
        <v>365400250</v>
      </c>
      <c r="F254" s="17">
        <f>+'[12]2015tab8&amp;9A'!$H$89</f>
        <v>27241185</v>
      </c>
      <c r="G254" s="17">
        <f aca="true" t="shared" si="43" ref="G254:G259">SUM(E254:F254)</f>
        <v>392641435</v>
      </c>
      <c r="H254" s="17">
        <f>+'[12]2015tab8&amp;9A'!$H$103</f>
        <v>278925</v>
      </c>
      <c r="I254" s="17">
        <f>+'[12]2015tab8&amp;9A'!$H$105</f>
        <v>0</v>
      </c>
      <c r="J254" s="17">
        <f>+'[12]2015tab8&amp;9A'!$H$107</f>
        <v>81405651</v>
      </c>
      <c r="K254" s="17">
        <f>+'[12]2015tab8&amp;9A'!$H$111</f>
        <v>2652632</v>
      </c>
      <c r="L254" s="17">
        <f>+'[12]2015tab8&amp;9A'!$H$115</f>
        <v>81671639</v>
      </c>
      <c r="M254" s="19">
        <f aca="true" t="shared" si="44" ref="M254:M259">SUM(G254:L254)+B254+C254+D254</f>
        <v>850620514</v>
      </c>
      <c r="O254" s="17"/>
    </row>
    <row r="255" spans="1:15" ht="12.75">
      <c r="A255" s="12" t="s">
        <v>15</v>
      </c>
      <c r="B255" s="17">
        <f>+'[12]2015tab8&amp;9A'!$I$66</f>
        <v>7828112</v>
      </c>
      <c r="C255" s="17">
        <f>+'[12]2015tab8&amp;9A'!$I$69</f>
        <v>83666481</v>
      </c>
      <c r="D255" s="17">
        <f>+'[12]2015tab8&amp;9A'!$I$72</f>
        <v>215095229</v>
      </c>
      <c r="E255" s="17">
        <f>+'[12]2015tab8&amp;9A'!$I$88</f>
        <v>372548581</v>
      </c>
      <c r="F255" s="17">
        <f>+'[12]2015tab8&amp;9A'!$I$89</f>
        <v>28859296</v>
      </c>
      <c r="G255" s="17">
        <f t="shared" si="43"/>
        <v>401407877</v>
      </c>
      <c r="H255" s="17">
        <f>+'[12]2015tab8&amp;9A'!$I$103</f>
        <v>329557</v>
      </c>
      <c r="I255" s="17">
        <f>+'[12]2015tab8&amp;9A'!$I$105</f>
        <v>0</v>
      </c>
      <c r="J255" s="17">
        <f>+'[12]2015tab8&amp;9A'!$I$107</f>
        <v>81697522</v>
      </c>
      <c r="K255" s="17">
        <f>+'[12]2015tab8&amp;9A'!$I$111</f>
        <v>2812184</v>
      </c>
      <c r="L255" s="17">
        <f>+'[12]2015tab8&amp;9A'!$I$115</f>
        <v>77572389</v>
      </c>
      <c r="M255" s="19">
        <f t="shared" si="44"/>
        <v>870409351</v>
      </c>
      <c r="O255" s="17"/>
    </row>
    <row r="256" spans="1:15" ht="12.75">
      <c r="A256" s="12" t="s">
        <v>74</v>
      </c>
      <c r="B256" s="17">
        <f>+'[12]2015tab8&amp;9A'!$J$66</f>
        <v>9086880</v>
      </c>
      <c r="C256" s="17">
        <f>+'[12]2015tab8&amp;9A'!$J$69</f>
        <v>77477767</v>
      </c>
      <c r="D256" s="17">
        <f>+'[12]2015tab8&amp;9A'!$J$72</f>
        <v>226526263</v>
      </c>
      <c r="E256" s="17">
        <f>+'[12]2015tab8&amp;9A'!$J$88</f>
        <v>376362051</v>
      </c>
      <c r="F256" s="17">
        <f>+'[12]2015tab8&amp;9A'!$J$89</f>
        <v>28514704</v>
      </c>
      <c r="G256" s="17">
        <f t="shared" si="43"/>
        <v>404876755</v>
      </c>
      <c r="H256" s="17">
        <f>+'[12]2015tab8&amp;9A'!$J$103</f>
        <v>200514</v>
      </c>
      <c r="I256" s="17">
        <f>+'[12]2015tab8&amp;9A'!$J$105</f>
        <v>0</v>
      </c>
      <c r="J256" s="17">
        <f>+'[12]2015tab8&amp;9A'!$J$107</f>
        <v>81485638</v>
      </c>
      <c r="K256" s="17">
        <f>+'[12]2015tab8&amp;9A'!$J$111</f>
        <v>3483152</v>
      </c>
      <c r="L256" s="17">
        <f>+'[12]2015tab8&amp;9A'!$J$115</f>
        <v>78976370</v>
      </c>
      <c r="M256" s="19">
        <f t="shared" si="44"/>
        <v>882113339</v>
      </c>
      <c r="O256" s="17"/>
    </row>
    <row r="257" spans="1:15" ht="12.75">
      <c r="A257" s="12" t="s">
        <v>12</v>
      </c>
      <c r="B257" s="17">
        <f>+'[12]2015tab8&amp;9A'!$K$66</f>
        <v>7298135</v>
      </c>
      <c r="C257" s="17">
        <f>+'[12]2015tab8&amp;9A'!$K$69</f>
        <v>74009105</v>
      </c>
      <c r="D257" s="17">
        <f>+'[12]2015tab8&amp;9A'!$K$72</f>
        <v>230370373</v>
      </c>
      <c r="E257" s="17">
        <f>+'[12]2015tab8&amp;9A'!$K$88</f>
        <v>379403012</v>
      </c>
      <c r="F257" s="17">
        <f>+'[12]2015tab8&amp;9A'!$K$89</f>
        <v>30202019</v>
      </c>
      <c r="G257" s="17">
        <f t="shared" si="43"/>
        <v>409605031</v>
      </c>
      <c r="H257" s="17">
        <f>+'[12]2015tab8&amp;9A'!$K$103</f>
        <v>150585</v>
      </c>
      <c r="I257" s="17">
        <f>+'[12]2015tab8&amp;9A'!$K$105</f>
        <v>0</v>
      </c>
      <c r="J257" s="17">
        <f>+'[12]2015tab8&amp;9A'!$K$107</f>
        <v>83317235</v>
      </c>
      <c r="K257" s="17">
        <f>+'[12]2015tab8&amp;9A'!$K$111</f>
        <v>2112519</v>
      </c>
      <c r="L257" s="17">
        <f>+'[12]2015tab8&amp;9A'!$K$115</f>
        <v>81788190</v>
      </c>
      <c r="M257" s="19">
        <f t="shared" si="44"/>
        <v>888651173</v>
      </c>
      <c r="O257" s="17"/>
    </row>
    <row r="258" spans="1:15" ht="12.75">
      <c r="A258" s="12" t="s">
        <v>13</v>
      </c>
      <c r="B258" s="17">
        <f>+'[12]2015tab8&amp;9A'!$L$66</f>
        <v>7631270</v>
      </c>
      <c r="C258" s="17">
        <f>+'[12]2015tab8&amp;9A'!$L$69</f>
        <v>80376981</v>
      </c>
      <c r="D258" s="17">
        <f>+'[12]2015tab8&amp;9A'!$L$72</f>
        <v>241544714</v>
      </c>
      <c r="E258" s="17">
        <f>+'[12]2015tab8&amp;9A'!$L$88</f>
        <v>385878235</v>
      </c>
      <c r="F258" s="17">
        <f>+'[12]2015tab8&amp;9A'!$L$89</f>
        <v>29167858</v>
      </c>
      <c r="G258" s="17">
        <f t="shared" si="43"/>
        <v>415046093</v>
      </c>
      <c r="H258" s="17">
        <f>+'[12]2015tab8&amp;9A'!$L$103</f>
        <v>71018</v>
      </c>
      <c r="I258" s="17">
        <f>+'[12]2015tab8&amp;9A'!$L$105</f>
        <v>0</v>
      </c>
      <c r="J258" s="17">
        <f>+'[12]2015tab8&amp;9A'!$L$107</f>
        <v>82006407</v>
      </c>
      <c r="K258" s="17">
        <f>+'[12]2015tab8&amp;9A'!$L$111</f>
        <v>2482442</v>
      </c>
      <c r="L258" s="17">
        <f>+'[12]2015tab8&amp;9A'!$L$115</f>
        <v>81538762</v>
      </c>
      <c r="M258" s="19">
        <f t="shared" si="44"/>
        <v>910697687</v>
      </c>
      <c r="O258" s="17"/>
    </row>
    <row r="259" spans="1:15" ht="12.75">
      <c r="A259" s="12" t="s">
        <v>14</v>
      </c>
      <c r="B259" s="17">
        <f>+'[12]2015tab8&amp;9A'!$M$66</f>
        <v>10968147</v>
      </c>
      <c r="C259" s="17">
        <f>+'[12]2015tab8&amp;9A'!$M$69</f>
        <v>76349559</v>
      </c>
      <c r="D259" s="17">
        <f>+'[12]2015tab8&amp;9A'!$M$72</f>
        <v>235297130</v>
      </c>
      <c r="E259" s="17">
        <f>+'[12]2015tab8&amp;9A'!$M$88</f>
        <v>388295747</v>
      </c>
      <c r="F259" s="17">
        <f>+'[12]2015tab8&amp;9A'!$M$89</f>
        <v>25855667</v>
      </c>
      <c r="G259" s="17">
        <f t="shared" si="43"/>
        <v>414151414</v>
      </c>
      <c r="H259" s="17">
        <f>+'[12]2015tab8&amp;9A'!$M$103</f>
        <v>164394</v>
      </c>
      <c r="I259" s="17">
        <f>+'[12]2015tab8&amp;9A'!$M$105</f>
        <v>0</v>
      </c>
      <c r="J259" s="17">
        <f>+'[12]2015tab8&amp;9A'!$M$107</f>
        <v>82199430</v>
      </c>
      <c r="K259" s="17">
        <f>+'[12]2015tab8&amp;9A'!$M$111</f>
        <v>3029008</v>
      </c>
      <c r="L259" s="17">
        <f>+'[12]2015tab8&amp;9A'!$M$115</f>
        <v>83631111</v>
      </c>
      <c r="M259" s="19">
        <f t="shared" si="44"/>
        <v>905790193</v>
      </c>
      <c r="O259" s="17"/>
    </row>
    <row r="261" ht="12.75">
      <c r="A261" s="15">
        <v>2016</v>
      </c>
    </row>
    <row r="262" spans="1:13" ht="12.75">
      <c r="A262" s="12" t="s">
        <v>80</v>
      </c>
      <c r="B262" s="17">
        <f>+'[13]2016tab8&amp;9A'!$B$66</f>
        <v>7986810</v>
      </c>
      <c r="C262" s="17">
        <f>+'[13]2016tab8&amp;9A'!$B$69</f>
        <v>77623782</v>
      </c>
      <c r="D262" s="17">
        <f>+'[13]2016tab8&amp;9A'!$B$72</f>
        <v>259387508</v>
      </c>
      <c r="E262" s="17">
        <f>+'[13]2016tab8&amp;9A'!$B$88</f>
        <v>389506763</v>
      </c>
      <c r="F262" s="17">
        <f>+'[13]2016tab8&amp;9A'!$B$89</f>
        <v>29158065</v>
      </c>
      <c r="G262" s="17">
        <f aca="true" t="shared" si="45" ref="G262:G267">SUM(E262:F262)</f>
        <v>418664828</v>
      </c>
      <c r="H262" s="17">
        <f>+'[13]2016tab8&amp;9A'!$B$103</f>
        <v>164810</v>
      </c>
      <c r="I262" s="17">
        <f>+'[13]2016tab8&amp;9A'!$B$105</f>
        <v>0</v>
      </c>
      <c r="J262" s="17">
        <f>+'[13]2016tab8&amp;9A'!$B$107</f>
        <v>81145718</v>
      </c>
      <c r="K262" s="17">
        <f>+'[13]2016tab8&amp;9A'!$B$111</f>
        <v>2559163</v>
      </c>
      <c r="L262" s="17">
        <f>+'[13]2016tab8&amp;9A'!$B$115</f>
        <v>87329569</v>
      </c>
      <c r="M262" s="19">
        <f aca="true" t="shared" si="46" ref="M262:M267">SUM(G262:L262)+B262+C262+D262</f>
        <v>934862188</v>
      </c>
    </row>
    <row r="263" spans="1:13" ht="12.75">
      <c r="A263" s="12" t="s">
        <v>41</v>
      </c>
      <c r="B263" s="17">
        <f>+'[13]2016tab8&amp;9A'!$C$66</f>
        <v>7833178</v>
      </c>
      <c r="C263" s="17">
        <f>+'[13]2016tab8&amp;9A'!$C$69</f>
        <v>93960854</v>
      </c>
      <c r="D263" s="17">
        <f>+'[13]2016tab8&amp;9A'!$C$72</f>
        <v>262412557</v>
      </c>
      <c r="E263" s="17">
        <f>+'[13]2016tab8&amp;9A'!$C$88</f>
        <v>391383950</v>
      </c>
      <c r="F263" s="17">
        <f>+'[13]2016tab8&amp;9A'!$C$89</f>
        <v>28908289</v>
      </c>
      <c r="G263" s="17">
        <f t="shared" si="45"/>
        <v>420292239</v>
      </c>
      <c r="H263" s="17">
        <f>+'[13]2016tab8&amp;9A'!$C$103</f>
        <v>227730</v>
      </c>
      <c r="I263" s="17">
        <f>+'[13]2016tab8&amp;9A'!$C$105</f>
        <v>0</v>
      </c>
      <c r="J263" s="17">
        <f>+'[13]2016tab8&amp;9A'!$C$107</f>
        <v>72490425</v>
      </c>
      <c r="K263" s="17">
        <f>+'[13]2016tab8&amp;9A'!$C$111</f>
        <v>2296823</v>
      </c>
      <c r="L263" s="17">
        <f>+'[13]2016tab8&amp;9A'!$C$115</f>
        <v>87296738</v>
      </c>
      <c r="M263" s="19">
        <f t="shared" si="46"/>
        <v>946810544</v>
      </c>
    </row>
    <row r="264" spans="1:13" ht="12.75">
      <c r="A264" s="12" t="s">
        <v>48</v>
      </c>
      <c r="B264" s="17">
        <f>+'[13]2016tab8&amp;9A'!$D$66</f>
        <v>9633060</v>
      </c>
      <c r="C264" s="17">
        <f>+'[13]2016tab8&amp;9A'!$D$69</f>
        <v>94302530</v>
      </c>
      <c r="D264" s="17">
        <f>+'[13]2016tab8&amp;9A'!$D$72</f>
        <v>256822824</v>
      </c>
      <c r="E264" s="17">
        <f>+'[13]2016tab8&amp;9A'!$D$88</f>
        <v>392190305</v>
      </c>
      <c r="F264" s="17">
        <f>+'[13]2016tab8&amp;9A'!$D$89</f>
        <v>31374349</v>
      </c>
      <c r="G264" s="17">
        <f t="shared" si="45"/>
        <v>423564654</v>
      </c>
      <c r="H264" s="17">
        <f>+'[13]2016tab8&amp;9A'!$D$103</f>
        <v>80666</v>
      </c>
      <c r="I264" s="17">
        <f>+'[13]2016tab8&amp;9A'!$D$105</f>
        <v>0</v>
      </c>
      <c r="J264" s="17">
        <f>+'[13]2016tab8&amp;9A'!$D$107</f>
        <v>70663720</v>
      </c>
      <c r="K264" s="17">
        <f>+'[13]2016tab8&amp;9A'!$D$111</f>
        <v>3587700</v>
      </c>
      <c r="L264" s="17">
        <f>+'[13]2016tab8&amp;9A'!$D$115</f>
        <v>74545675</v>
      </c>
      <c r="M264" s="19">
        <f t="shared" si="46"/>
        <v>933200829</v>
      </c>
    </row>
    <row r="265" spans="1:13" ht="12.75">
      <c r="A265" s="12" t="s">
        <v>9</v>
      </c>
      <c r="B265" s="17">
        <f>+'[13]2016tab8&amp;9A'!$E$66</f>
        <v>8596550</v>
      </c>
      <c r="C265" s="17">
        <f>+'[13]2016tab8&amp;9A'!$E$69</f>
        <v>96793469</v>
      </c>
      <c r="D265" s="17">
        <f>+'[13]2016tab8&amp;9A'!$E$72</f>
        <v>267253474</v>
      </c>
      <c r="E265" s="17">
        <f>+'[13]2016tab8&amp;9A'!$E$88</f>
        <v>396842544</v>
      </c>
      <c r="F265" s="17">
        <f>+'[13]2016tab8&amp;9A'!$E$89</f>
        <v>27237119</v>
      </c>
      <c r="G265" s="17">
        <f t="shared" si="45"/>
        <v>424079663</v>
      </c>
      <c r="H265" s="17">
        <f>+'[13]2016tab8&amp;9A'!$E$103</f>
        <v>81117</v>
      </c>
      <c r="I265" s="17">
        <f>+'[13]2016tab8&amp;9A'!$E$105</f>
        <v>0</v>
      </c>
      <c r="J265" s="17">
        <f>+'[13]2016tab8&amp;9A'!$E$107</f>
        <v>71289928</v>
      </c>
      <c r="K265" s="17">
        <f>+'[13]2016tab8&amp;9A'!$E$111</f>
        <v>2916861</v>
      </c>
      <c r="L265" s="17">
        <f>+'[13]2016tab8&amp;9A'!$E$115</f>
        <v>76268173</v>
      </c>
      <c r="M265" s="19">
        <f t="shared" si="46"/>
        <v>947279235</v>
      </c>
    </row>
    <row r="266" spans="1:13" ht="12.75">
      <c r="A266" s="12" t="s">
        <v>10</v>
      </c>
      <c r="B266" s="17">
        <f>+'[13]2016tab8&amp;9A'!$F$66</f>
        <v>10301287</v>
      </c>
      <c r="C266" s="17">
        <f>+'[13]2016tab8&amp;9A'!$F$69</f>
        <v>89028417</v>
      </c>
      <c r="D266" s="17">
        <f>+'[13]2016tab8&amp;9A'!$F$72</f>
        <v>269915063</v>
      </c>
      <c r="E266" s="17">
        <f>+'[13]2016tab8&amp;9A'!$F$88</f>
        <v>432710041</v>
      </c>
      <c r="F266" s="17">
        <f>+'[13]2016tab8&amp;9A'!$F$89</f>
        <v>27125110</v>
      </c>
      <c r="G266" s="17">
        <f t="shared" si="45"/>
        <v>459835151</v>
      </c>
      <c r="H266" s="17">
        <f>+'[13]2016tab8&amp;9A'!$F$103</f>
        <v>137386</v>
      </c>
      <c r="I266" s="17">
        <f>+'[13]2016tab8&amp;9A'!$F$105</f>
        <v>0</v>
      </c>
      <c r="J266" s="17">
        <f>+'[13]2016tab8&amp;9A'!$F$107</f>
        <v>73550641</v>
      </c>
      <c r="K266" s="17">
        <f>+'[13]2016tab8&amp;9A'!$F$111</f>
        <v>2132739</v>
      </c>
      <c r="L266" s="17">
        <f>+'[13]2016tab8&amp;9A'!$F$115</f>
        <v>80133751</v>
      </c>
      <c r="M266" s="19">
        <f t="shared" si="46"/>
        <v>985034435</v>
      </c>
    </row>
    <row r="267" spans="1:13" ht="12.75">
      <c r="A267" s="12" t="s">
        <v>73</v>
      </c>
      <c r="B267" s="17">
        <f>+'[13]2016tab8&amp;9A'!$G$66</f>
        <v>9692260</v>
      </c>
      <c r="C267" s="17">
        <f>+'[13]2016tab8&amp;9A'!$G$69</f>
        <v>92552403</v>
      </c>
      <c r="D267" s="17">
        <f>+'[13]2016tab8&amp;9A'!$G$72</f>
        <v>276963229</v>
      </c>
      <c r="E267" s="17">
        <f>+'[13]2016tab8&amp;9A'!$G$88</f>
        <v>441583578</v>
      </c>
      <c r="F267" s="17">
        <f>+'[13]2016tab8&amp;9A'!$G$89</f>
        <v>27330600</v>
      </c>
      <c r="G267" s="17">
        <f t="shared" si="45"/>
        <v>468914178</v>
      </c>
      <c r="H267" s="17">
        <f>+'[13]2016tab8&amp;9A'!$G$103</f>
        <v>235407</v>
      </c>
      <c r="I267" s="17">
        <f>+'[13]2016tab8&amp;9A'!$G$105</f>
        <v>0</v>
      </c>
      <c r="J267" s="17">
        <f>+'[13]2016tab8&amp;9A'!$G$107</f>
        <v>71852370</v>
      </c>
      <c r="K267" s="17">
        <f>+'[13]2016tab8&amp;9A'!$G$111</f>
        <v>2788705</v>
      </c>
      <c r="L267" s="17">
        <f>+'[13]2016tab8&amp;9A'!$G$115</f>
        <v>79186607</v>
      </c>
      <c r="M267" s="19">
        <f t="shared" si="46"/>
        <v>1002185159</v>
      </c>
    </row>
    <row r="268" spans="1:13" ht="12.75">
      <c r="A268" s="12" t="s">
        <v>43</v>
      </c>
      <c r="B268" s="17">
        <f>+'[13]2016tab8&amp;9A'!$H$66</f>
        <v>8535719</v>
      </c>
      <c r="C268" s="17">
        <f>+'[13]2016tab8&amp;9A'!$H$69</f>
        <v>103204725</v>
      </c>
      <c r="D268" s="17">
        <f>+'[13]2016tab8&amp;9A'!$H$72</f>
        <v>257341726</v>
      </c>
      <c r="E268" s="17">
        <f>+'[13]2016tab8&amp;9A'!$H$88</f>
        <v>448977047</v>
      </c>
      <c r="F268" s="17">
        <f>+'[13]2016tab8&amp;9A'!$H$89</f>
        <v>27950418</v>
      </c>
      <c r="G268" s="17">
        <f aca="true" t="shared" si="47" ref="G268:G273">SUM(E268:F268)</f>
        <v>476927465</v>
      </c>
      <c r="H268" s="17">
        <f>+'[13]2016tab8&amp;9A'!$H$103</f>
        <v>286299</v>
      </c>
      <c r="I268" s="17">
        <f>+'[13]2016tab8&amp;9A'!$H$105</f>
        <v>0</v>
      </c>
      <c r="J268" s="17">
        <f>+'[13]2016tab8&amp;9A'!$H$107</f>
        <v>72511369</v>
      </c>
      <c r="K268" s="17">
        <f>+'[13]2016tab8&amp;9A'!$H$111</f>
        <v>2317873</v>
      </c>
      <c r="L268" s="17">
        <f>+'[13]2016tab8&amp;9A'!$H$115</f>
        <v>79813954</v>
      </c>
      <c r="M268" s="19">
        <f aca="true" t="shared" si="48" ref="M268:M273">SUM(G268:L268)+B268+C268+D268</f>
        <v>1000939130</v>
      </c>
    </row>
    <row r="269" spans="1:13" ht="12.75">
      <c r="A269" s="12" t="s">
        <v>15</v>
      </c>
      <c r="B269" s="17">
        <f>+'[13]2016tab8&amp;9A'!$I$66</f>
        <v>9883842</v>
      </c>
      <c r="C269" s="17">
        <f>+'[13]2016tab8&amp;9A'!$I$69</f>
        <v>98359041</v>
      </c>
      <c r="D269" s="17">
        <f>+'[13]2016tab8&amp;9A'!$I$72</f>
        <v>285109520</v>
      </c>
      <c r="E269" s="17">
        <f>+'[13]2016tab8&amp;9A'!$I$88</f>
        <v>454051499</v>
      </c>
      <c r="F269" s="17">
        <f>+'[13]2016tab8&amp;9A'!$I$89</f>
        <v>27860807</v>
      </c>
      <c r="G269" s="17">
        <f t="shared" si="47"/>
        <v>481912306</v>
      </c>
      <c r="H269" s="17">
        <f>+'[13]2016tab8&amp;9A'!$I$103</f>
        <v>145869</v>
      </c>
      <c r="I269" s="17">
        <f>+'[13]2016tab8&amp;9A'!$I$105</f>
        <v>0</v>
      </c>
      <c r="J269" s="17">
        <f>+'[13]2016tab8&amp;9A'!$I$107</f>
        <v>74694020</v>
      </c>
      <c r="K269" s="17">
        <f>+'[13]2016tab8&amp;9A'!$I$111</f>
        <v>1820641</v>
      </c>
      <c r="L269" s="17">
        <f>+'[13]2016tab8&amp;9A'!$I$115</f>
        <v>80377727</v>
      </c>
      <c r="M269" s="19">
        <f t="shared" si="48"/>
        <v>1032302966</v>
      </c>
    </row>
    <row r="270" spans="1:13" ht="12.75">
      <c r="A270" s="12" t="s">
        <v>74</v>
      </c>
      <c r="B270" s="17">
        <f>+'[13]2016tab8&amp;9A'!$J$66</f>
        <v>9313962</v>
      </c>
      <c r="C270" s="17">
        <f>+'[13]2016tab8&amp;9A'!$J$69</f>
        <v>96891655</v>
      </c>
      <c r="D270" s="17">
        <f>+'[13]2016tab8&amp;9A'!$J$72</f>
        <v>286666080</v>
      </c>
      <c r="E270" s="17">
        <f>+'[13]2016tab8&amp;9A'!$J$88</f>
        <v>459653029</v>
      </c>
      <c r="F270" s="17">
        <f>+'[13]2016tab8&amp;9A'!$J$89</f>
        <v>28363293</v>
      </c>
      <c r="G270" s="17">
        <f t="shared" si="47"/>
        <v>488016322</v>
      </c>
      <c r="H270" s="17">
        <f>+'[13]2016tab8&amp;9A'!$J$103</f>
        <v>98415</v>
      </c>
      <c r="I270" s="17">
        <f>+'[13]2016tab8&amp;9A'!$J$105</f>
        <v>0</v>
      </c>
      <c r="J270" s="17">
        <f>+'[13]2016tab8&amp;9A'!$J$107</f>
        <v>74794459</v>
      </c>
      <c r="K270" s="17">
        <f>+'[13]2016tab8&amp;9A'!$J$111</f>
        <v>2835240</v>
      </c>
      <c r="L270" s="17">
        <f>+'[13]2016tab8&amp;9A'!$J$115</f>
        <v>75979466</v>
      </c>
      <c r="M270" s="19">
        <f t="shared" si="48"/>
        <v>1034595599</v>
      </c>
    </row>
    <row r="271" spans="1:13" ht="12.75">
      <c r="A271" s="12" t="s">
        <v>47</v>
      </c>
      <c r="B271" s="17">
        <f>+'[13]2016tab8&amp;9A'!$K$66</f>
        <v>9228680</v>
      </c>
      <c r="C271" s="17">
        <f>+'[13]2016tab8&amp;9A'!$K$69</f>
        <v>102705970</v>
      </c>
      <c r="D271" s="17">
        <f>+'[13]2016tab8&amp;9A'!$K$72</f>
        <v>276426482</v>
      </c>
      <c r="E271" s="17">
        <f>+'[13]2016tab8&amp;9A'!$K$88</f>
        <v>464786120</v>
      </c>
      <c r="F271" s="17">
        <f>+'[13]2016tab8&amp;9A'!$K$89</f>
        <v>28105210</v>
      </c>
      <c r="G271" s="17">
        <f t="shared" si="47"/>
        <v>492891330</v>
      </c>
      <c r="H271" s="17">
        <f>+'[13]2016tab8&amp;9A'!$K$103</f>
        <v>98932</v>
      </c>
      <c r="I271" s="17">
        <f>+'[13]2016tab8&amp;9A'!$K$105</f>
        <v>0</v>
      </c>
      <c r="J271" s="17">
        <f>+'[13]2016tab8&amp;9A'!$K$107</f>
        <v>74669378</v>
      </c>
      <c r="K271" s="17">
        <f>+'[13]2016tab8&amp;9A'!$K$111</f>
        <v>1991523</v>
      </c>
      <c r="L271" s="17">
        <f>+'[13]2016tab8&amp;9A'!$K$115</f>
        <v>80386727</v>
      </c>
      <c r="M271" s="19">
        <f t="shared" si="48"/>
        <v>1038399022</v>
      </c>
    </row>
    <row r="272" spans="1:13" ht="12.75">
      <c r="A272" s="12" t="s">
        <v>52</v>
      </c>
      <c r="B272" s="17">
        <f>+'[13]2016tab8&amp;9A'!$L$66</f>
        <v>9434320</v>
      </c>
      <c r="C272" s="17">
        <f>+'[13]2016tab8&amp;9A'!$L$69</f>
        <v>107042840</v>
      </c>
      <c r="D272" s="17">
        <f>+'[13]2016tab8&amp;9A'!$L$72</f>
        <v>281508150</v>
      </c>
      <c r="E272" s="17">
        <f>+'[13]2016tab8&amp;9A'!$L$88</f>
        <v>468105143</v>
      </c>
      <c r="F272" s="17">
        <f>+'[13]2016tab8&amp;9A'!$L$89</f>
        <v>27214441</v>
      </c>
      <c r="G272" s="17">
        <f t="shared" si="47"/>
        <v>495319584</v>
      </c>
      <c r="H272" s="17">
        <f>+'[13]2016tab8&amp;9A'!$L$103</f>
        <v>135352</v>
      </c>
      <c r="I272" s="17">
        <f>+'[13]2016tab8&amp;9A'!$L$105</f>
        <v>0</v>
      </c>
      <c r="J272" s="17">
        <f>+'[13]2016tab8&amp;9A'!$L$107</f>
        <v>74642850</v>
      </c>
      <c r="K272" s="17">
        <f>+'[13]2016tab8&amp;9A'!$L$111</f>
        <v>2032974</v>
      </c>
      <c r="L272" s="17">
        <f>+'[13]2016tab8&amp;9A'!$L$115</f>
        <v>79486297</v>
      </c>
      <c r="M272" s="19">
        <f t="shared" si="48"/>
        <v>1049602367</v>
      </c>
    </row>
    <row r="273" spans="1:13" ht="12.75">
      <c r="A273" s="12" t="s">
        <v>49</v>
      </c>
      <c r="B273" s="17">
        <f>+'[13]2016tab8&amp;9A'!$M$66</f>
        <v>11860902</v>
      </c>
      <c r="C273" s="17">
        <f>+'[13]2016tab8&amp;9A'!$M$69</f>
        <v>115221875</v>
      </c>
      <c r="D273" s="17">
        <f>+'[13]2016tab8&amp;9A'!$M$72</f>
        <v>265168822</v>
      </c>
      <c r="E273" s="17">
        <f>+'[13]2016tab8&amp;9A'!$M$88</f>
        <v>471193328</v>
      </c>
      <c r="F273" s="17">
        <f>+'[13]2016tab8&amp;9A'!$M$89</f>
        <v>24195125</v>
      </c>
      <c r="G273" s="17">
        <f t="shared" si="47"/>
        <v>495388453</v>
      </c>
      <c r="H273" s="17">
        <f>+'[13]2016tab8&amp;9A'!$M$103</f>
        <v>136202</v>
      </c>
      <c r="I273" s="17">
        <f>+'[13]2016tab8&amp;9A'!$M$105</f>
        <v>0</v>
      </c>
      <c r="J273" s="17">
        <f>+'[13]2016tab8&amp;9A'!$M$107</f>
        <v>73803958</v>
      </c>
      <c r="K273" s="17">
        <f>+'[13]2016tab8&amp;9A'!$M$111</f>
        <v>2305323</v>
      </c>
      <c r="L273" s="17">
        <f>+'[13]2016tab8&amp;9A'!$M$115</f>
        <v>82918879</v>
      </c>
      <c r="M273" s="19">
        <f t="shared" si="48"/>
        <v>1046804414</v>
      </c>
    </row>
    <row r="275" ht="12.75">
      <c r="A275" s="15">
        <v>2017</v>
      </c>
    </row>
    <row r="276" spans="1:13" ht="12.75">
      <c r="A276" s="12" t="s">
        <v>80</v>
      </c>
      <c r="B276" s="17">
        <f>+'[14]2017tab8&amp;9A'!$B$66</f>
        <v>10073510</v>
      </c>
      <c r="C276" s="17">
        <f>+'[14]2017tab8&amp;9A'!$B$69</f>
        <v>109138556</v>
      </c>
      <c r="D276" s="17">
        <f>+'[14]2017tab8&amp;9A'!$B$72</f>
        <v>273420754</v>
      </c>
      <c r="E276" s="17">
        <f>+'[14]2017tab8&amp;9A'!$B$88</f>
        <v>471690422</v>
      </c>
      <c r="F276" s="17">
        <f>+'[14]2017tab8&amp;9A'!$B$89</f>
        <v>27364608</v>
      </c>
      <c r="G276" s="17">
        <f>SUM(E276:F276)</f>
        <v>499055030</v>
      </c>
      <c r="H276" s="17">
        <f>+'[14]2017tab8&amp;9A'!$B$103</f>
        <v>316224</v>
      </c>
      <c r="I276" s="17">
        <f>+'[14]2017tab8&amp;9A'!$B$105</f>
        <v>0</v>
      </c>
      <c r="J276" s="17">
        <f>+'[14]2017tab8&amp;9A'!$B$107</f>
        <v>72816134</v>
      </c>
      <c r="K276" s="17">
        <f>+'[14]2017tab8&amp;9A'!$B$111</f>
        <v>2101967</v>
      </c>
      <c r="L276" s="17">
        <f>+'[14]2017tab8&amp;9A'!$B$115</f>
        <v>83618071</v>
      </c>
      <c r="M276" s="19">
        <f>SUM(G276:L276)+B276+C276+D276</f>
        <v>1050540246</v>
      </c>
    </row>
    <row r="277" spans="1:13" ht="12.75">
      <c r="A277" s="12" t="s">
        <v>41</v>
      </c>
      <c r="B277" s="17">
        <f>+'[14]2017tab8&amp;9A'!$C$66</f>
        <v>11274169</v>
      </c>
      <c r="C277" s="17">
        <f>+'[14]2017tab8&amp;9A'!$C$69</f>
        <v>139509873</v>
      </c>
      <c r="D277" s="17">
        <f>+'[14]2017tab8&amp;9A'!$C$72</f>
        <v>311921171</v>
      </c>
      <c r="E277" s="17">
        <f>+'[14]2017tab8&amp;9A'!$C$88</f>
        <v>544304496</v>
      </c>
      <c r="F277" s="17">
        <f>+'[14]2017tab8&amp;9A'!$C$89</f>
        <v>26255217</v>
      </c>
      <c r="G277" s="17">
        <f>SUM(E277:F277)</f>
        <v>570559713</v>
      </c>
      <c r="H277" s="17">
        <f>+'[14]2017tab8&amp;9A'!$C$103</f>
        <v>910015</v>
      </c>
      <c r="I277" s="17">
        <f>+'[14]2017tab8&amp;9A'!$C$105</f>
        <v>0</v>
      </c>
      <c r="J277" s="17">
        <f>+'[14]2017tab8&amp;9A'!$C$107</f>
        <v>92544547</v>
      </c>
      <c r="K277" s="17">
        <f>+'[14]2017tab8&amp;9A'!$C$111</f>
        <v>2577036</v>
      </c>
      <c r="L277" s="17">
        <f>+'[14]2017tab8&amp;9A'!$C$115</f>
        <v>99017683</v>
      </c>
      <c r="M277" s="19">
        <f>SUM(G277:L277)+B277+C277+D277</f>
        <v>1228314207</v>
      </c>
    </row>
    <row r="278" spans="1:13" ht="12.75">
      <c r="A278" s="12" t="s">
        <v>48</v>
      </c>
      <c r="B278" s="17">
        <f>+'[14]2017tab8&amp;9A'!$D$66</f>
        <v>10245171</v>
      </c>
      <c r="C278" s="17">
        <f>+'[14]2017tab8&amp;9A'!$D$69</f>
        <v>135381614</v>
      </c>
      <c r="D278" s="17">
        <f>+'[14]2017tab8&amp;9A'!$D$72</f>
        <v>301657019</v>
      </c>
      <c r="E278" s="17">
        <f>+'[14]2017tab8&amp;9A'!$D$88</f>
        <v>549345099</v>
      </c>
      <c r="F278" s="17">
        <f>+'[14]2017tab8&amp;9A'!$D$89</f>
        <v>26001361</v>
      </c>
      <c r="G278" s="17">
        <f aca="true" t="shared" si="49" ref="G278:G290">SUM(E278:F278)</f>
        <v>575346460</v>
      </c>
      <c r="H278" s="17">
        <f>+'[14]2017tab8&amp;9A'!$D$103</f>
        <v>1193790</v>
      </c>
      <c r="I278" s="17">
        <f>+'[14]2017tab8&amp;9A'!$D$105</f>
        <v>0</v>
      </c>
      <c r="J278" s="17">
        <f>+'[14]2017tab8&amp;9A'!$D$107</f>
        <v>92559074</v>
      </c>
      <c r="K278" s="17">
        <f>+'[14]2017tab8&amp;9A'!$D$111</f>
        <v>3485710</v>
      </c>
      <c r="L278" s="17">
        <f>+'[14]2017tab8&amp;9A'!$D$115</f>
        <v>112673967</v>
      </c>
      <c r="M278" s="19">
        <f aca="true" t="shared" si="50" ref="M278:M290">SUM(G278:L278)+B278+C278+D278</f>
        <v>1232542805</v>
      </c>
    </row>
    <row r="279" spans="1:13" ht="12.75">
      <c r="A279" s="12" t="s">
        <v>44</v>
      </c>
      <c r="B279" s="17">
        <f>+'[14]2017tab8&amp;9A'!$E$66</f>
        <v>11728307</v>
      </c>
      <c r="C279" s="17">
        <f>+'[14]2017tab8&amp;9A'!$E$69</f>
        <v>143902092</v>
      </c>
      <c r="D279" s="17">
        <f>+'[14]2017tab8&amp;9A'!$E$72</f>
        <v>307316902</v>
      </c>
      <c r="E279" s="17">
        <f>+'[14]2017tab8&amp;9A'!$E$88</f>
        <v>553518546</v>
      </c>
      <c r="F279" s="17">
        <f>+'[14]2017tab8&amp;9A'!$E$89</f>
        <v>26202175</v>
      </c>
      <c r="G279" s="17">
        <f t="shared" si="49"/>
        <v>579720721</v>
      </c>
      <c r="H279" s="17">
        <f>+'[14]2017tab8&amp;9A'!$E$103</f>
        <v>1773855</v>
      </c>
      <c r="I279" s="17">
        <f>+'[14]2017tab8&amp;9A'!$E$105</f>
        <v>0</v>
      </c>
      <c r="J279" s="17">
        <f>+'[14]2017tab8&amp;9A'!$E$107</f>
        <v>97562731</v>
      </c>
      <c r="K279" s="17">
        <f>+'[14]2017tab8&amp;9A'!$E$111</f>
        <v>1933750</v>
      </c>
      <c r="L279" s="17">
        <f>+'[14]2017tab8&amp;9A'!$E$115</f>
        <v>118592227</v>
      </c>
      <c r="M279" s="19">
        <f t="shared" si="50"/>
        <v>1262530585</v>
      </c>
    </row>
    <row r="280" spans="1:13" ht="12.75">
      <c r="A280" s="12" t="s">
        <v>10</v>
      </c>
      <c r="B280" s="17">
        <f>+'[14]2017tab8&amp;9A'!$F$66</f>
        <v>11583548</v>
      </c>
      <c r="C280" s="17">
        <f>+'[14]2017tab8&amp;9A'!$F$69</f>
        <v>161585541</v>
      </c>
      <c r="D280" s="17">
        <f>+'[14]2017tab8&amp;9A'!$F$72</f>
        <v>319865434</v>
      </c>
      <c r="E280" s="17">
        <f>+'[14]2017tab8&amp;9A'!$F$88</f>
        <v>557472364</v>
      </c>
      <c r="F280" s="17">
        <f>+'[14]2017tab8&amp;9A'!$F$89</f>
        <v>24991813</v>
      </c>
      <c r="G280" s="17">
        <f t="shared" si="49"/>
        <v>582464177</v>
      </c>
      <c r="H280" s="17">
        <f>+'[14]2017tab8&amp;9A'!$F$103</f>
        <v>2073223</v>
      </c>
      <c r="I280" s="17">
        <f>+'[14]2017tab8&amp;9A'!$F$105</f>
        <v>0</v>
      </c>
      <c r="J280" s="17">
        <f>+'[14]2017tab8&amp;9A'!$F$107</f>
        <v>84938481</v>
      </c>
      <c r="K280" s="17">
        <f>+'[14]2017tab8&amp;9A'!$F$111</f>
        <v>1684032</v>
      </c>
      <c r="L280" s="17">
        <f>+'[14]2017tab8&amp;9A'!$F$115</f>
        <v>113216032</v>
      </c>
      <c r="M280" s="19">
        <f t="shared" si="50"/>
        <v>1277410468</v>
      </c>
    </row>
    <row r="281" spans="1:13" ht="12.75">
      <c r="A281" s="12" t="s">
        <v>42</v>
      </c>
      <c r="B281" s="17">
        <f>+'[14]2017tab8&amp;9A'!$G$66</f>
        <v>10757879</v>
      </c>
      <c r="C281" s="17">
        <f>+'[14]2017tab8&amp;9A'!$G$69</f>
        <v>163387538</v>
      </c>
      <c r="D281" s="17">
        <f>+'[14]2017tab8&amp;9A'!$G$72</f>
        <v>315393560</v>
      </c>
      <c r="E281" s="17">
        <f>+'[14]2017tab8&amp;9A'!$G$88</f>
        <v>556866024</v>
      </c>
      <c r="F281" s="17">
        <f>+'[14]2017tab8&amp;9A'!$G$89</f>
        <v>24556564</v>
      </c>
      <c r="G281" s="17">
        <f t="shared" si="49"/>
        <v>581422588</v>
      </c>
      <c r="H281" s="17">
        <f>+'[14]2017tab8&amp;9A'!$G$103</f>
        <v>2258129</v>
      </c>
      <c r="I281" s="17">
        <f>+'[14]2017tab8&amp;9A'!$G$105</f>
        <v>0</v>
      </c>
      <c r="J281" s="17">
        <f>+'[14]2017tab8&amp;9A'!$G$107</f>
        <v>85180310</v>
      </c>
      <c r="K281" s="17">
        <f>+'[14]2017tab8&amp;9A'!$G$111</f>
        <v>2520767</v>
      </c>
      <c r="L281" s="17">
        <f>+'[14]2017tab8&amp;9A'!$G$115</f>
        <v>115794263</v>
      </c>
      <c r="M281" s="19">
        <f t="shared" si="50"/>
        <v>1276715034</v>
      </c>
    </row>
    <row r="282" spans="1:13" ht="12.75">
      <c r="A282" s="12" t="s">
        <v>54</v>
      </c>
      <c r="B282" s="17">
        <f>+'[14]2017tab8&amp;9A'!$H$66</f>
        <v>11556083</v>
      </c>
      <c r="C282" s="17">
        <f>+'[14]2017tab8&amp;9A'!$H$69</f>
        <v>177981848</v>
      </c>
      <c r="D282" s="17">
        <f>+'[14]2017tab8&amp;9A'!$H$72</f>
        <v>322055216</v>
      </c>
      <c r="E282" s="17">
        <f>+'[14]2017tab8&amp;9A'!$H$88</f>
        <v>559724525</v>
      </c>
      <c r="F282" s="17">
        <f>+'[14]2017tab8&amp;9A'!$H$89</f>
        <v>24284832</v>
      </c>
      <c r="G282" s="17">
        <f t="shared" si="49"/>
        <v>584009357</v>
      </c>
      <c r="H282" s="17">
        <f>+'[14]2017tab8&amp;9A'!$H$103</f>
        <v>2449759</v>
      </c>
      <c r="I282" s="17">
        <f>+'[14]2017tab8&amp;9A'!$H$105</f>
        <v>0</v>
      </c>
      <c r="J282" s="17">
        <f>+'[14]2017tab8&amp;9A'!$H$107</f>
        <v>85177017</v>
      </c>
      <c r="K282" s="17">
        <f>+'[14]2017tab8&amp;9A'!$H$111</f>
        <v>2623030</v>
      </c>
      <c r="L282" s="17">
        <f>+'[14]2017tab8&amp;9A'!$H$115</f>
        <v>115037635</v>
      </c>
      <c r="M282" s="19">
        <f t="shared" si="50"/>
        <v>1300889945</v>
      </c>
    </row>
    <row r="283" spans="1:13" ht="12.75">
      <c r="A283" s="12" t="s">
        <v>50</v>
      </c>
      <c r="B283" s="17">
        <f>+'[14]2017tab8&amp;9A'!$I$66</f>
        <v>12227271</v>
      </c>
      <c r="C283" s="17">
        <f>+'[14]2017tab8&amp;9A'!$I$69</f>
        <v>192076587</v>
      </c>
      <c r="D283" s="17">
        <f>+'[14]2017tab8&amp;9A'!$I$72</f>
        <v>318615794</v>
      </c>
      <c r="E283" s="17">
        <f>+'[14]2017tab8&amp;9A'!$I$88</f>
        <v>588305024</v>
      </c>
      <c r="F283" s="17">
        <f>+'[14]2017tab8&amp;9A'!$I$89</f>
        <v>25319514</v>
      </c>
      <c r="G283" s="17">
        <f t="shared" si="49"/>
        <v>613624538</v>
      </c>
      <c r="H283" s="17">
        <f>+'[14]2017tab8&amp;9A'!$I$103</f>
        <v>3519568</v>
      </c>
      <c r="I283" s="17">
        <f>+'[14]2017tab8&amp;9A'!$I$105</f>
        <v>0</v>
      </c>
      <c r="J283" s="17">
        <f>+'[14]2017tab8&amp;9A'!$I$107</f>
        <v>88689337</v>
      </c>
      <c r="K283" s="17">
        <f>+'[14]2017tab8&amp;9A'!$I$111</f>
        <v>1513495</v>
      </c>
      <c r="L283" s="17">
        <f>+'[14]2017tab8&amp;9A'!$I$115</f>
        <v>123171561</v>
      </c>
      <c r="M283" s="19">
        <f t="shared" si="50"/>
        <v>1353438151</v>
      </c>
    </row>
    <row r="284" spans="1:13" ht="12.75">
      <c r="A284" s="12" t="s">
        <v>46</v>
      </c>
      <c r="B284" s="17">
        <f>+'[14]2017tab8&amp;9A'!$J$66</f>
        <v>11216194</v>
      </c>
      <c r="C284" s="17">
        <f>+'[14]2017tab8&amp;9A'!$J$69</f>
        <v>185815827</v>
      </c>
      <c r="D284" s="17">
        <f>+'[14]2017tab8&amp;9A'!$J$72</f>
        <v>324305605</v>
      </c>
      <c r="E284" s="17">
        <f>+'[14]2017tab8&amp;9A'!$J$88</f>
        <v>596235464</v>
      </c>
      <c r="F284" s="17">
        <f>+'[14]2017tab8&amp;9A'!$J$89</f>
        <v>24213797</v>
      </c>
      <c r="G284" s="17">
        <f t="shared" si="49"/>
        <v>620449261</v>
      </c>
      <c r="H284" s="17">
        <f>+'[14]2017tab8&amp;9A'!$J$103</f>
        <v>3337670</v>
      </c>
      <c r="I284" s="17">
        <f>+'[14]2017tab8&amp;9A'!$J$105</f>
        <v>0</v>
      </c>
      <c r="J284" s="17">
        <f>+'[14]2017tab8&amp;9A'!$J$107</f>
        <v>91087702</v>
      </c>
      <c r="K284" s="17">
        <f>+'[14]2017tab8&amp;9A'!$J$111</f>
        <v>2791559</v>
      </c>
      <c r="L284" s="17">
        <f>+'[14]2017tab8&amp;9A'!$J$115</f>
        <v>118524184</v>
      </c>
      <c r="M284" s="19">
        <f t="shared" si="50"/>
        <v>1357528002</v>
      </c>
    </row>
    <row r="285" spans="1:13" ht="12.75">
      <c r="A285" s="12" t="s">
        <v>47</v>
      </c>
      <c r="B285" s="17">
        <f>+'[14]2017tab8&amp;9A'!$K$66</f>
        <v>14433748</v>
      </c>
      <c r="C285" s="17">
        <f>+'[14]2017tab8&amp;9A'!$K$69</f>
        <v>191720912</v>
      </c>
      <c r="D285" s="17">
        <f>+'[14]2017tab8&amp;9A'!$K$72</f>
        <v>308140563</v>
      </c>
      <c r="E285" s="17">
        <f>+'[14]2017tab8&amp;9A'!$K$88</f>
        <v>597268230</v>
      </c>
      <c r="F285" s="17">
        <f>+'[14]2017tab8&amp;9A'!$K$89</f>
        <v>23154246</v>
      </c>
      <c r="G285" s="17">
        <f t="shared" si="49"/>
        <v>620422476</v>
      </c>
      <c r="H285" s="17">
        <f>+'[14]2017tab8&amp;9A'!$K$103</f>
        <v>3737181</v>
      </c>
      <c r="I285" s="17">
        <f>+'[14]2017tab8&amp;9A'!$K$105</f>
        <v>0</v>
      </c>
      <c r="J285" s="17">
        <f>+'[14]2017tab8&amp;9A'!$K$107</f>
        <v>94690900</v>
      </c>
      <c r="K285" s="17">
        <f>+'[14]2017tab8&amp;9A'!$K$111</f>
        <v>1600322</v>
      </c>
      <c r="L285" s="17">
        <f>+'[14]2017tab8&amp;9A'!$K$115</f>
        <v>130809985</v>
      </c>
      <c r="M285" s="19">
        <f t="shared" si="50"/>
        <v>1365556087</v>
      </c>
    </row>
    <row r="286" spans="1:13" ht="12.75">
      <c r="A286" s="12" t="s">
        <v>52</v>
      </c>
      <c r="B286" s="17">
        <f>+'[14]2017tab8&amp;9A'!$L$66</f>
        <v>13936953</v>
      </c>
      <c r="C286" s="17">
        <f>+'[14]2017tab8&amp;9A'!$L$69</f>
        <v>196951335</v>
      </c>
      <c r="D286" s="17">
        <f>+'[14]2017tab8&amp;9A'!$L$72</f>
        <v>322281245</v>
      </c>
      <c r="E286" s="17">
        <f>+'[14]2017tab8&amp;9A'!$L$88</f>
        <v>605678495</v>
      </c>
      <c r="F286" s="17">
        <f>+'[14]2017tab8&amp;9A'!$L$89</f>
        <v>24360815</v>
      </c>
      <c r="G286" s="17">
        <f t="shared" si="49"/>
        <v>630039310</v>
      </c>
      <c r="H286" s="17">
        <f>+'[14]2017tab8&amp;9A'!$L$103</f>
        <v>3139670</v>
      </c>
      <c r="I286" s="17">
        <f>+'[14]2017tab8&amp;9A'!$L$105</f>
        <v>0</v>
      </c>
      <c r="J286" s="17">
        <f>+'[14]2017tab8&amp;9A'!$L$107</f>
        <v>96788749</v>
      </c>
      <c r="K286" s="17">
        <f>+'[14]2017tab8&amp;9A'!$L$111</f>
        <v>1317910</v>
      </c>
      <c r="L286" s="17">
        <f>+'[14]2017tab8&amp;9A'!$L$115</f>
        <v>139359064</v>
      </c>
      <c r="M286" s="19">
        <f t="shared" si="50"/>
        <v>1403814236</v>
      </c>
    </row>
    <row r="287" spans="1:13" ht="12.75">
      <c r="A287" s="12" t="s">
        <v>49</v>
      </c>
      <c r="B287" s="17">
        <f>+'[14]2017tab8&amp;9A'!$M$66</f>
        <v>16583670</v>
      </c>
      <c r="C287" s="17">
        <f>+'[14]2017tab8&amp;9A'!$M$69</f>
        <v>184045780</v>
      </c>
      <c r="D287" s="17">
        <f>+'[14]2017tab8&amp;9A'!$M$72</f>
        <v>300290396</v>
      </c>
      <c r="E287" s="17">
        <f>+'[14]2017tab8&amp;9A'!$M$88</f>
        <v>591265794</v>
      </c>
      <c r="F287" s="17">
        <f>+'[14]2017tab8&amp;9A'!$M$89</f>
        <v>23636921</v>
      </c>
      <c r="G287" s="17">
        <f t="shared" si="49"/>
        <v>614902715</v>
      </c>
      <c r="H287" s="17">
        <f>+'[14]2017tab8&amp;9A'!$M$103</f>
        <v>3063741</v>
      </c>
      <c r="I287" s="17">
        <f>+'[14]2017tab8&amp;9A'!$M$105</f>
        <v>0</v>
      </c>
      <c r="J287" s="17">
        <f>+'[14]2017tab8&amp;9A'!$M$107</f>
        <v>100141882</v>
      </c>
      <c r="K287" s="17">
        <f>+'[14]2017tab8&amp;9A'!$M$111</f>
        <v>2524554</v>
      </c>
      <c r="L287" s="17">
        <f>+'[14]2017tab8&amp;9A'!$M$115</f>
        <v>129596548</v>
      </c>
      <c r="M287" s="19">
        <f t="shared" si="50"/>
        <v>1351149286</v>
      </c>
    </row>
    <row r="288" spans="2:13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9"/>
    </row>
    <row r="289" spans="1:13" ht="12.75">
      <c r="A289" s="15">
        <v>2018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9"/>
    </row>
    <row r="290" spans="1:14" ht="12.75">
      <c r="A290" s="12" t="s">
        <v>80</v>
      </c>
      <c r="B290" s="17">
        <f>+'[15]2018tab8&amp;9A'!$B$66</f>
        <v>13113133</v>
      </c>
      <c r="C290" s="17">
        <f>+'[15]2018tab8&amp;9A'!$B$69</f>
        <v>202455254</v>
      </c>
      <c r="D290" s="17">
        <f>+'[15]2018tab8&amp;9A'!$B$72</f>
        <v>315304672</v>
      </c>
      <c r="E290" s="17">
        <f>+'[15]2018tab8&amp;9A'!$B$88</f>
        <v>592703580</v>
      </c>
      <c r="F290" s="17">
        <f>+'[15]2018tab8&amp;9A'!$B$89</f>
        <v>23082333</v>
      </c>
      <c r="G290" s="17">
        <f t="shared" si="49"/>
        <v>615785913</v>
      </c>
      <c r="H290" s="17">
        <f>+'[15]2018tab8&amp;9A'!$B$103</f>
        <v>2757029</v>
      </c>
      <c r="I290" s="17">
        <f>+'[15]2018tab8&amp;9A'!$B$105</f>
        <v>0</v>
      </c>
      <c r="J290" s="17">
        <f>+'[15]2018tab8&amp;9A'!$B$107</f>
        <v>102131744</v>
      </c>
      <c r="K290" s="17">
        <f>+'[15]2018tab8&amp;9A'!$B$111</f>
        <v>2430276</v>
      </c>
      <c r="L290" s="17">
        <f>+'[15]2018tab8&amp;9A'!$B$115</f>
        <v>127357186</v>
      </c>
      <c r="M290" s="19">
        <f t="shared" si="50"/>
        <v>1381335207</v>
      </c>
      <c r="N290" s="17"/>
    </row>
    <row r="291" spans="1:14" ht="12.75">
      <c r="A291" s="12" t="s">
        <v>41</v>
      </c>
      <c r="B291" s="17">
        <f>+'[15]2018tab8&amp;9A'!$C$66</f>
        <v>13308079</v>
      </c>
      <c r="C291" s="17">
        <f>+'[15]2018tab8&amp;9A'!$C$69</f>
        <v>214159693</v>
      </c>
      <c r="D291" s="17">
        <f>+'[15]2018tab8&amp;9A'!$C$72</f>
        <v>334151856</v>
      </c>
      <c r="E291" s="17">
        <f>+'[15]2018tab8&amp;9A'!$C$88</f>
        <v>597577695</v>
      </c>
      <c r="F291" s="17">
        <f>+'[15]2018tab8&amp;9A'!$C$89</f>
        <v>23580515</v>
      </c>
      <c r="G291" s="17">
        <f aca="true" t="shared" si="51" ref="G291:G296">SUM(E291:F291)</f>
        <v>621158210</v>
      </c>
      <c r="H291" s="17">
        <f>+'[15]2018tab8&amp;9A'!$C$103</f>
        <v>2723307</v>
      </c>
      <c r="I291" s="17">
        <f>+'[15]2018tab8&amp;9A'!$C$105</f>
        <v>0</v>
      </c>
      <c r="J291" s="17">
        <f>+'[15]2018tab8&amp;9A'!$C$107</f>
        <v>98704634</v>
      </c>
      <c r="K291" s="17">
        <f>+'[15]2018tab8&amp;9A'!$C$111</f>
        <v>1892869</v>
      </c>
      <c r="L291" s="17">
        <f>+'[15]2018tab8&amp;9A'!$C$115</f>
        <v>129921550</v>
      </c>
      <c r="M291" s="19">
        <f aca="true" t="shared" si="52" ref="M291:M296">SUM(G291:L291)+B291+C291+D291</f>
        <v>1416020198</v>
      </c>
      <c r="N291" s="17"/>
    </row>
    <row r="292" spans="1:14" ht="12.75">
      <c r="A292" s="12" t="s">
        <v>48</v>
      </c>
      <c r="B292" s="17">
        <f>+'[15]2018tab8&amp;9A'!$D$66</f>
        <v>13450869</v>
      </c>
      <c r="C292" s="17">
        <f>+'[15]2018tab8&amp;9A'!$D$69</f>
        <v>189834956</v>
      </c>
      <c r="D292" s="17">
        <f>+'[15]2018tab8&amp;9A'!$D$72</f>
        <v>331732778</v>
      </c>
      <c r="E292" s="17">
        <f>+'[15]2018tab8&amp;9A'!$D$88</f>
        <v>611118932</v>
      </c>
      <c r="F292" s="17">
        <f>+'[15]2018tab8&amp;9A'!$D$89</f>
        <v>23452661</v>
      </c>
      <c r="G292" s="17">
        <f t="shared" si="51"/>
        <v>634571593</v>
      </c>
      <c r="H292" s="17">
        <f>+'[15]2018tab8&amp;9A'!$D$103</f>
        <v>2858085</v>
      </c>
      <c r="I292" s="17">
        <f>+'[15]2018tab8&amp;9A'!$D$105</f>
        <v>0</v>
      </c>
      <c r="J292" s="17">
        <f>+'[15]2018tab8&amp;9A'!$D$107</f>
        <v>104686820</v>
      </c>
      <c r="K292" s="17">
        <f>+'[15]2018tab8&amp;9A'!$D$111</f>
        <v>3571237</v>
      </c>
      <c r="L292" s="17">
        <f>+'[15]2018tab8&amp;9A'!$D$115</f>
        <v>128402172</v>
      </c>
      <c r="M292" s="19">
        <f t="shared" si="52"/>
        <v>1409108510</v>
      </c>
      <c r="N292" s="17"/>
    </row>
    <row r="293" spans="1:14" ht="12.75">
      <c r="A293" s="12" t="s">
        <v>44</v>
      </c>
      <c r="B293" s="17">
        <f>+'[15]2018tab8&amp;9A'!$E$66</f>
        <v>14918715</v>
      </c>
      <c r="C293" s="17">
        <f>+'[15]2018tab8&amp;9A'!$E$69</f>
        <v>197092755</v>
      </c>
      <c r="D293" s="17">
        <f>+'[15]2018tab8&amp;9A'!$E$72</f>
        <v>318509887</v>
      </c>
      <c r="E293" s="17">
        <f>+'[15]2018tab8&amp;9A'!$E$88</f>
        <v>619133455</v>
      </c>
      <c r="F293" s="17">
        <f>+'[15]2018tab8&amp;9A'!$E$89</f>
        <v>21684172</v>
      </c>
      <c r="G293" s="17">
        <f t="shared" si="51"/>
        <v>640817627</v>
      </c>
      <c r="H293" s="17">
        <f>+'[15]2018tab8&amp;9A'!$E$103</f>
        <v>2639866</v>
      </c>
      <c r="I293" s="17">
        <f>+'[15]2018tab8&amp;9A'!$E$105</f>
        <v>0</v>
      </c>
      <c r="J293" s="17">
        <f>+'[15]2018tab8&amp;9A'!$E$107</f>
        <v>107786935</v>
      </c>
      <c r="K293" s="17">
        <f>+'[15]2018tab8&amp;9A'!$E$111</f>
        <v>2423996</v>
      </c>
      <c r="L293" s="17">
        <f>+'[15]2018tab8&amp;9A'!$E$115</f>
        <v>134816655</v>
      </c>
      <c r="M293" s="19">
        <f t="shared" si="52"/>
        <v>1419006436</v>
      </c>
      <c r="N293" s="17"/>
    </row>
    <row r="294" spans="1:14" ht="12.75">
      <c r="A294" s="12" t="s">
        <v>10</v>
      </c>
      <c r="B294" s="17">
        <f>+'[15]2018tab8&amp;9A'!$F$66</f>
        <v>14762865</v>
      </c>
      <c r="C294" s="17">
        <f>+'[15]2018tab8&amp;9A'!$F$69</f>
        <v>203293887</v>
      </c>
      <c r="D294" s="17">
        <f>+'[15]2018tab8&amp;9A'!$F$72</f>
        <v>318519008</v>
      </c>
      <c r="E294" s="17">
        <f>+'[15]2018tab8&amp;9A'!$F$88</f>
        <v>630300359</v>
      </c>
      <c r="F294" s="17">
        <f>+'[15]2018tab8&amp;9A'!$F$89</f>
        <v>23184838</v>
      </c>
      <c r="G294" s="17">
        <f t="shared" si="51"/>
        <v>653485197</v>
      </c>
      <c r="H294" s="17">
        <f>+'[15]2018tab8&amp;9A'!$F$103</f>
        <v>3000104</v>
      </c>
      <c r="I294" s="17">
        <f>+'[15]2018tab8&amp;9A'!$F$105</f>
        <v>0</v>
      </c>
      <c r="J294" s="17">
        <f>+'[15]2018tab8&amp;9A'!$F$107</f>
        <v>110562088</v>
      </c>
      <c r="K294" s="17">
        <f>+'[15]2018tab8&amp;9A'!$F$111</f>
        <v>1477108</v>
      </c>
      <c r="L294" s="17">
        <f>+'[15]2018tab8&amp;9A'!$F$115</f>
        <v>133191922</v>
      </c>
      <c r="M294" s="19">
        <f t="shared" si="52"/>
        <v>1438292179</v>
      </c>
      <c r="N294" s="17"/>
    </row>
    <row r="295" spans="1:14" ht="12.75">
      <c r="A295" s="12" t="s">
        <v>11</v>
      </c>
      <c r="B295" s="17">
        <f>+'[15]2018tab8&amp;9A'!$G$66</f>
        <v>13454238</v>
      </c>
      <c r="C295" s="17">
        <f>+'[15]2018tab8&amp;9A'!$G$69</f>
        <v>201555066</v>
      </c>
      <c r="D295" s="17">
        <f>+'[15]2018tab8&amp;9A'!$G$72</f>
        <v>320298356</v>
      </c>
      <c r="E295" s="17">
        <f>+'[15]2018tab8&amp;9A'!$G$88</f>
        <v>643115329</v>
      </c>
      <c r="F295" s="17">
        <f>+'[15]2018tab8&amp;9A'!$G$89</f>
        <v>23526472</v>
      </c>
      <c r="G295" s="17">
        <f t="shared" si="51"/>
        <v>666641801</v>
      </c>
      <c r="H295" s="17">
        <f>+'[15]2018tab8&amp;9A'!$G$103</f>
        <v>3698805</v>
      </c>
      <c r="I295" s="17">
        <f>+'[15]2018tab8&amp;9A'!$G$105</f>
        <v>0</v>
      </c>
      <c r="J295" s="17">
        <f>+'[15]2018tab8&amp;9A'!$G$107</f>
        <v>114361803</v>
      </c>
      <c r="K295" s="17">
        <f>+'[15]2018tab8&amp;9A'!$G$111</f>
        <v>4919407</v>
      </c>
      <c r="L295" s="17">
        <f>+'[15]2018tab8&amp;9A'!$G$115</f>
        <v>137470118</v>
      </c>
      <c r="M295" s="19">
        <f t="shared" si="52"/>
        <v>1462399594</v>
      </c>
      <c r="N295" s="17"/>
    </row>
    <row r="296" spans="1:13" ht="12.75">
      <c r="A296" s="12" t="s">
        <v>82</v>
      </c>
      <c r="B296" s="17">
        <f>+'[15]2018tab8&amp;9A'!$H$66</f>
        <v>15610921</v>
      </c>
      <c r="C296" s="17">
        <f>+'[15]2018tab8&amp;9A'!$H$69</f>
        <v>244283918</v>
      </c>
      <c r="D296" s="17">
        <f>+'[15]2018tab8&amp;9A'!$H$72</f>
        <v>334104558</v>
      </c>
      <c r="E296" s="17">
        <f>+'[15]2018tab8&amp;9A'!$H$88</f>
        <v>652410627</v>
      </c>
      <c r="F296" s="17">
        <f>+'[15]2018tab8&amp;9A'!$H$89</f>
        <v>23020506</v>
      </c>
      <c r="G296" s="17">
        <f t="shared" si="51"/>
        <v>675431133</v>
      </c>
      <c r="H296" s="17">
        <f>+'[15]2018tab8&amp;9A'!$H$103</f>
        <v>3409145</v>
      </c>
      <c r="I296" s="17">
        <f>+'[15]2018tab8&amp;9A'!$G$105</f>
        <v>0</v>
      </c>
      <c r="J296" s="17">
        <f>+'[15]2018tab8&amp;9A'!$H$107</f>
        <v>91842392</v>
      </c>
      <c r="K296" s="17">
        <f>+'[15]2018tab8&amp;9A'!$H$111</f>
        <v>2533632</v>
      </c>
      <c r="L296" s="17">
        <f>+'[15]2018tab8&amp;9A'!$H$115</f>
        <v>136334921</v>
      </c>
      <c r="M296" s="19">
        <f t="shared" si="52"/>
        <v>1503550620</v>
      </c>
    </row>
    <row r="300" ht="12.75">
      <c r="A300" s="12" t="s">
        <v>81</v>
      </c>
    </row>
  </sheetData>
  <sheetProtection/>
  <mergeCells count="5">
    <mergeCell ref="E6:G6"/>
    <mergeCell ref="H6:J6"/>
    <mergeCell ref="A2:M2"/>
    <mergeCell ref="A3:M3"/>
    <mergeCell ref="A4:M4"/>
  </mergeCells>
  <printOptions horizontalCentered="1"/>
  <pageMargins left="0.5" right="0.5" top="0.75" bottom="0.75" header="0.3" footer="0.3"/>
  <pageSetup fitToHeight="1" fitToWidth="1" horizontalDpi="600" verticalDpi="600" orientation="landscape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6"/>
  <sheetViews>
    <sheetView zoomScale="80" zoomScaleNormal="80" zoomScalePageLayoutView="0" workbookViewId="0" topLeftCell="A1">
      <pane xSplit="1" ySplit="10" topLeftCell="B27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87" sqref="B287:M311"/>
    </sheetView>
  </sheetViews>
  <sheetFormatPr defaultColWidth="8.8515625" defaultRowHeight="12.75"/>
  <cols>
    <col min="1" max="1" width="12.140625" style="24" customWidth="1"/>
    <col min="2" max="2" width="28.57421875" style="24" customWidth="1"/>
    <col min="3" max="10" width="19.7109375" style="24" bestFit="1" customWidth="1"/>
    <col min="11" max="11" width="25.57421875" style="24" bestFit="1" customWidth="1"/>
    <col min="12" max="13" width="19.7109375" style="24" bestFit="1" customWidth="1"/>
    <col min="14" max="16384" width="8.8515625" style="24" customWidth="1"/>
  </cols>
  <sheetData>
    <row r="1" spans="1:13" ht="13.5" customHeight="1">
      <c r="A1" s="23"/>
      <c r="B1" s="2" t="s">
        <v>55</v>
      </c>
      <c r="C1" s="2" t="s">
        <v>55</v>
      </c>
      <c r="D1" s="2" t="s">
        <v>55</v>
      </c>
      <c r="E1" s="2" t="s">
        <v>55</v>
      </c>
      <c r="F1" s="2" t="s">
        <v>55</v>
      </c>
      <c r="G1" s="2" t="s">
        <v>55</v>
      </c>
      <c r="H1" s="2" t="s">
        <v>55</v>
      </c>
      <c r="I1" s="2" t="s">
        <v>55</v>
      </c>
      <c r="J1" s="2" t="s">
        <v>55</v>
      </c>
      <c r="K1" s="2" t="s">
        <v>55</v>
      </c>
      <c r="L1" s="2" t="s">
        <v>55</v>
      </c>
      <c r="M1" s="2" t="s">
        <v>55</v>
      </c>
    </row>
    <row r="2" spans="1:13" ht="13.5">
      <c r="A2" s="23"/>
      <c r="B2" s="2" t="s">
        <v>67</v>
      </c>
      <c r="C2" s="2" t="s">
        <v>67</v>
      </c>
      <c r="D2" s="2" t="s">
        <v>67</v>
      </c>
      <c r="E2" s="2" t="s">
        <v>67</v>
      </c>
      <c r="F2" s="2" t="s">
        <v>67</v>
      </c>
      <c r="G2" s="2" t="s">
        <v>67</v>
      </c>
      <c r="H2" s="2" t="s">
        <v>67</v>
      </c>
      <c r="I2" s="2" t="s">
        <v>67</v>
      </c>
      <c r="J2" s="2" t="s">
        <v>67</v>
      </c>
      <c r="K2" s="2" t="s">
        <v>67</v>
      </c>
      <c r="L2" s="2" t="s">
        <v>67</v>
      </c>
      <c r="M2" s="2" t="s">
        <v>67</v>
      </c>
    </row>
    <row r="3" spans="1:13" ht="13.5">
      <c r="A3" s="23"/>
      <c r="B3" s="2" t="s">
        <v>56</v>
      </c>
      <c r="C3" s="2" t="s">
        <v>56</v>
      </c>
      <c r="D3" s="2" t="s">
        <v>56</v>
      </c>
      <c r="E3" s="2" t="s">
        <v>56</v>
      </c>
      <c r="F3" s="2" t="s">
        <v>56</v>
      </c>
      <c r="G3" s="2" t="s">
        <v>56</v>
      </c>
      <c r="H3" s="2" t="s">
        <v>56</v>
      </c>
      <c r="I3" s="2" t="s">
        <v>56</v>
      </c>
      <c r="J3" s="2" t="s">
        <v>56</v>
      </c>
      <c r="K3" s="2" t="s">
        <v>56</v>
      </c>
      <c r="L3" s="2" t="s">
        <v>56</v>
      </c>
      <c r="M3" s="2" t="s">
        <v>56</v>
      </c>
    </row>
    <row r="4" spans="1:13" ht="13.5" customHeight="1">
      <c r="A4" s="2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>
      <c r="A5" s="23"/>
      <c r="B5" s="2" t="s">
        <v>17</v>
      </c>
      <c r="C5" s="2" t="s">
        <v>17</v>
      </c>
      <c r="D5" s="2" t="s">
        <v>17</v>
      </c>
      <c r="E5" s="2" t="s">
        <v>17</v>
      </c>
      <c r="F5" s="2" t="s">
        <v>17</v>
      </c>
      <c r="G5" s="2" t="s">
        <v>17</v>
      </c>
      <c r="H5" s="2" t="s">
        <v>17</v>
      </c>
      <c r="I5" s="2" t="s">
        <v>17</v>
      </c>
      <c r="J5" s="2" t="s">
        <v>17</v>
      </c>
      <c r="K5" s="2" t="s">
        <v>17</v>
      </c>
      <c r="L5" s="2" t="s">
        <v>17</v>
      </c>
      <c r="M5" s="2" t="s">
        <v>17</v>
      </c>
    </row>
    <row r="6" spans="1:13" ht="13.5">
      <c r="A6" s="2"/>
      <c r="B6" s="25" t="s">
        <v>76</v>
      </c>
      <c r="C6" s="2" t="s">
        <v>59</v>
      </c>
      <c r="D6" s="2" t="s">
        <v>77</v>
      </c>
      <c r="E6" s="2" t="s">
        <v>57</v>
      </c>
      <c r="F6" s="2" t="s">
        <v>57</v>
      </c>
      <c r="G6" s="2" t="s">
        <v>57</v>
      </c>
      <c r="H6" s="2" t="s">
        <v>58</v>
      </c>
      <c r="I6" s="2" t="s">
        <v>58</v>
      </c>
      <c r="J6" s="2" t="s">
        <v>58</v>
      </c>
      <c r="K6" s="2"/>
      <c r="L6" s="2"/>
      <c r="M6" s="2"/>
    </row>
    <row r="7" spans="1:13" ht="13.5">
      <c r="A7" s="2"/>
      <c r="B7" s="26"/>
      <c r="C7" s="26"/>
      <c r="D7" s="26"/>
      <c r="E7" s="2" t="s">
        <v>60</v>
      </c>
      <c r="F7" s="2" t="s">
        <v>61</v>
      </c>
      <c r="G7" s="2" t="s">
        <v>16</v>
      </c>
      <c r="H7" s="2" t="s">
        <v>62</v>
      </c>
      <c r="I7" s="2" t="s">
        <v>40</v>
      </c>
      <c r="J7" s="2" t="s">
        <v>63</v>
      </c>
      <c r="K7" s="2" t="s">
        <v>64</v>
      </c>
      <c r="L7" s="2" t="s">
        <v>65</v>
      </c>
      <c r="M7" s="2" t="s">
        <v>78</v>
      </c>
    </row>
    <row r="8" spans="1:13" ht="13.5">
      <c r="A8" s="2"/>
      <c r="B8" s="26"/>
      <c r="C8" s="26"/>
      <c r="D8" s="26"/>
      <c r="E8" s="2"/>
      <c r="F8" s="2"/>
      <c r="G8" s="2"/>
      <c r="H8" s="2"/>
      <c r="I8" s="2"/>
      <c r="J8" s="2"/>
      <c r="K8" s="2"/>
      <c r="L8" s="2"/>
      <c r="M8" s="2"/>
    </row>
    <row r="9" spans="1:13" ht="13.5">
      <c r="A9" s="2"/>
      <c r="B9" s="26"/>
      <c r="C9" s="26"/>
      <c r="D9" s="26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2"/>
      <c r="B10" s="2" t="s">
        <v>66</v>
      </c>
      <c r="C10" s="2" t="s">
        <v>66</v>
      </c>
      <c r="D10" s="2" t="s">
        <v>66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</row>
    <row r="11" spans="1:13" ht="13.5">
      <c r="A11" s="27">
        <v>33269</v>
      </c>
      <c r="B11" s="11">
        <v>143262</v>
      </c>
      <c r="C11" s="11">
        <v>4094684</v>
      </c>
      <c r="D11" s="11">
        <v>964117</v>
      </c>
      <c r="E11" s="11">
        <v>8277478</v>
      </c>
      <c r="F11" s="11">
        <v>765564</v>
      </c>
      <c r="G11" s="11">
        <f>E11+F11</f>
        <v>9043042</v>
      </c>
      <c r="H11" s="11">
        <v>1092383</v>
      </c>
      <c r="I11" s="11"/>
      <c r="J11" s="11">
        <v>125947</v>
      </c>
      <c r="K11" s="11">
        <v>673777</v>
      </c>
      <c r="L11" s="11">
        <v>1799617</v>
      </c>
      <c r="M11" s="11">
        <f>B11+C11+D11+G11+H11+J11+K11+L11</f>
        <v>17936829</v>
      </c>
    </row>
    <row r="12" spans="1:13" ht="13.5">
      <c r="A12" s="27">
        <v>33297</v>
      </c>
      <c r="B12" s="11">
        <v>133907</v>
      </c>
      <c r="C12" s="11">
        <v>4195177</v>
      </c>
      <c r="D12" s="11">
        <v>1058248</v>
      </c>
      <c r="E12" s="11">
        <v>5348423</v>
      </c>
      <c r="F12" s="11">
        <v>816067</v>
      </c>
      <c r="G12" s="11">
        <f aca="true" t="shared" si="0" ref="G12:G34">E12+F12</f>
        <v>6164490</v>
      </c>
      <c r="H12" s="11">
        <v>1226591</v>
      </c>
      <c r="I12" s="11"/>
      <c r="J12" s="11">
        <v>177273</v>
      </c>
      <c r="K12" s="11">
        <v>468885</v>
      </c>
      <c r="L12" s="11">
        <v>1909556</v>
      </c>
      <c r="M12" s="11">
        <f aca="true" t="shared" si="1" ref="M12:M34">B12+C12+D12+G12+H12+J12+K12+L12</f>
        <v>15334127</v>
      </c>
    </row>
    <row r="13" spans="1:13" ht="13.5">
      <c r="A13" s="27">
        <v>33328</v>
      </c>
      <c r="B13" s="11">
        <v>99040</v>
      </c>
      <c r="C13" s="11">
        <v>4302529</v>
      </c>
      <c r="D13" s="11">
        <v>1145585</v>
      </c>
      <c r="E13" s="11">
        <v>8586424</v>
      </c>
      <c r="F13" s="11">
        <v>826848</v>
      </c>
      <c r="G13" s="11">
        <f t="shared" si="0"/>
        <v>9413272</v>
      </c>
      <c r="H13" s="11">
        <v>1334395</v>
      </c>
      <c r="I13" s="11"/>
      <c r="J13" s="11">
        <v>163662</v>
      </c>
      <c r="K13" s="11">
        <v>711457</v>
      </c>
      <c r="L13" s="11">
        <v>2034273</v>
      </c>
      <c r="M13" s="11">
        <f t="shared" si="1"/>
        <v>19204213</v>
      </c>
    </row>
    <row r="14" spans="1:13" ht="13.5">
      <c r="A14" s="27">
        <v>33358</v>
      </c>
      <c r="B14" s="11">
        <v>143411</v>
      </c>
      <c r="C14" s="11">
        <v>4527477</v>
      </c>
      <c r="D14" s="11">
        <v>1288508</v>
      </c>
      <c r="E14" s="11">
        <v>8515754</v>
      </c>
      <c r="F14" s="11">
        <v>820968</v>
      </c>
      <c r="G14" s="11">
        <f t="shared" si="0"/>
        <v>9336722</v>
      </c>
      <c r="H14" s="11">
        <v>1169144</v>
      </c>
      <c r="I14" s="11"/>
      <c r="J14" s="11">
        <v>218864</v>
      </c>
      <c r="K14" s="11">
        <v>586158</v>
      </c>
      <c r="L14" s="11">
        <v>1972694</v>
      </c>
      <c r="M14" s="11">
        <f t="shared" si="1"/>
        <v>19242978</v>
      </c>
    </row>
    <row r="15" spans="1:13" ht="13.5">
      <c r="A15" s="27">
        <v>33389</v>
      </c>
      <c r="B15" s="11">
        <v>131624</v>
      </c>
      <c r="C15" s="11">
        <v>4591062</v>
      </c>
      <c r="D15" s="11">
        <v>1546684</v>
      </c>
      <c r="E15" s="11">
        <v>8669723</v>
      </c>
      <c r="F15" s="11">
        <v>807270</v>
      </c>
      <c r="G15" s="11">
        <f t="shared" si="0"/>
        <v>9476993</v>
      </c>
      <c r="H15" s="11">
        <v>1277653</v>
      </c>
      <c r="I15" s="11"/>
      <c r="J15" s="11">
        <v>214737</v>
      </c>
      <c r="K15" s="11">
        <v>446405</v>
      </c>
      <c r="L15" s="11">
        <v>1958643</v>
      </c>
      <c r="M15" s="11">
        <f t="shared" si="1"/>
        <v>19643801</v>
      </c>
    </row>
    <row r="16" spans="1:13" ht="13.5">
      <c r="A16" s="27">
        <v>33419</v>
      </c>
      <c r="B16" s="11">
        <v>116768</v>
      </c>
      <c r="C16" s="11">
        <v>4289408</v>
      </c>
      <c r="D16" s="11">
        <v>1768924</v>
      </c>
      <c r="E16" s="11">
        <v>8878803</v>
      </c>
      <c r="F16" s="11">
        <v>780782</v>
      </c>
      <c r="G16" s="11">
        <f t="shared" si="0"/>
        <v>9659585</v>
      </c>
      <c r="H16" s="11">
        <v>1152499</v>
      </c>
      <c r="I16" s="11"/>
      <c r="J16" s="11">
        <v>450103</v>
      </c>
      <c r="K16" s="11">
        <v>508808</v>
      </c>
      <c r="L16" s="11">
        <v>2182608</v>
      </c>
      <c r="M16" s="11">
        <f t="shared" si="1"/>
        <v>20128703</v>
      </c>
    </row>
    <row r="17" spans="1:13" ht="13.5">
      <c r="A17" s="27">
        <v>33450</v>
      </c>
      <c r="B17" s="11">
        <v>161963</v>
      </c>
      <c r="C17" s="11">
        <v>4252929</v>
      </c>
      <c r="D17" s="11">
        <v>1981310</v>
      </c>
      <c r="E17" s="11">
        <v>9072492</v>
      </c>
      <c r="F17" s="11">
        <v>750939</v>
      </c>
      <c r="G17" s="11">
        <f t="shared" si="0"/>
        <v>9823431</v>
      </c>
      <c r="H17" s="11">
        <v>1194802</v>
      </c>
      <c r="I17" s="11"/>
      <c r="J17" s="11">
        <v>395599</v>
      </c>
      <c r="K17" s="11">
        <v>773074</v>
      </c>
      <c r="L17" s="11">
        <v>2168753</v>
      </c>
      <c r="M17" s="11">
        <f t="shared" si="1"/>
        <v>20751861</v>
      </c>
    </row>
    <row r="18" spans="1:13" ht="13.5">
      <c r="A18" s="27">
        <v>33481</v>
      </c>
      <c r="B18" s="11">
        <v>147017</v>
      </c>
      <c r="C18" s="11">
        <v>4558383</v>
      </c>
      <c r="D18" s="11">
        <v>2579410</v>
      </c>
      <c r="E18" s="11">
        <v>9221264</v>
      </c>
      <c r="F18" s="11">
        <v>736460</v>
      </c>
      <c r="G18" s="11">
        <f t="shared" si="0"/>
        <v>9957724</v>
      </c>
      <c r="H18" s="11">
        <v>1056173</v>
      </c>
      <c r="I18" s="11"/>
      <c r="J18" s="11">
        <v>396833</v>
      </c>
      <c r="K18" s="11">
        <v>543044</v>
      </c>
      <c r="L18" s="11">
        <v>2388936</v>
      </c>
      <c r="M18" s="11">
        <f t="shared" si="1"/>
        <v>21627520</v>
      </c>
    </row>
    <row r="19" spans="1:13" ht="13.5">
      <c r="A19" s="27">
        <v>33511</v>
      </c>
      <c r="B19" s="11">
        <v>154769</v>
      </c>
      <c r="C19" s="11">
        <v>4574109</v>
      </c>
      <c r="D19" s="11">
        <v>3519058</v>
      </c>
      <c r="E19" s="11">
        <v>9608916</v>
      </c>
      <c r="F19" s="11">
        <v>707753</v>
      </c>
      <c r="G19" s="11">
        <f t="shared" si="0"/>
        <v>10316669</v>
      </c>
      <c r="H19" s="11">
        <v>1038646</v>
      </c>
      <c r="I19" s="11"/>
      <c r="J19" s="11">
        <v>413288</v>
      </c>
      <c r="K19" s="11">
        <v>848186</v>
      </c>
      <c r="L19" s="11">
        <v>2513079</v>
      </c>
      <c r="M19" s="11">
        <f t="shared" si="1"/>
        <v>23377804</v>
      </c>
    </row>
    <row r="20" spans="1:13" ht="13.5">
      <c r="A20" s="27">
        <v>33542</v>
      </c>
      <c r="B20" s="11">
        <v>164422</v>
      </c>
      <c r="C20" s="11">
        <v>4401363</v>
      </c>
      <c r="D20" s="11">
        <v>3867230</v>
      </c>
      <c r="E20" s="11">
        <v>10160108</v>
      </c>
      <c r="F20" s="11">
        <v>625411</v>
      </c>
      <c r="G20" s="11">
        <f t="shared" si="0"/>
        <v>10785519</v>
      </c>
      <c r="H20" s="11">
        <v>736905</v>
      </c>
      <c r="I20" s="11"/>
      <c r="J20" s="11">
        <v>513838</v>
      </c>
      <c r="K20" s="11">
        <v>1215642</v>
      </c>
      <c r="L20" s="11">
        <v>2408457</v>
      </c>
      <c r="M20" s="11">
        <f t="shared" si="1"/>
        <v>24093376</v>
      </c>
    </row>
    <row r="21" spans="1:13" ht="13.5">
      <c r="A21" s="27">
        <v>33572</v>
      </c>
      <c r="B21" s="11">
        <v>143932</v>
      </c>
      <c r="C21" s="11">
        <v>4381745</v>
      </c>
      <c r="D21" s="11">
        <v>4696725</v>
      </c>
      <c r="E21" s="11">
        <v>10663830</v>
      </c>
      <c r="F21" s="11">
        <v>654218</v>
      </c>
      <c r="G21" s="11">
        <f t="shared" si="0"/>
        <v>11318048</v>
      </c>
      <c r="H21" s="11">
        <v>847904</v>
      </c>
      <c r="I21" s="11"/>
      <c r="J21" s="11">
        <v>536525</v>
      </c>
      <c r="K21" s="11">
        <v>1008245</v>
      </c>
      <c r="L21" s="11">
        <v>2555330</v>
      </c>
      <c r="M21" s="11">
        <f t="shared" si="1"/>
        <v>25488454</v>
      </c>
    </row>
    <row r="22" spans="1:13" ht="13.5">
      <c r="A22" s="27">
        <v>33603</v>
      </c>
      <c r="B22" s="11">
        <v>334849</v>
      </c>
      <c r="C22" s="11">
        <v>4724445</v>
      </c>
      <c r="D22" s="11">
        <v>5000374</v>
      </c>
      <c r="E22" s="11">
        <v>11246765</v>
      </c>
      <c r="F22" s="11">
        <v>633313</v>
      </c>
      <c r="G22" s="11">
        <f t="shared" si="0"/>
        <v>11880078</v>
      </c>
      <c r="H22" s="11">
        <v>867546</v>
      </c>
      <c r="I22" s="11"/>
      <c r="J22" s="11">
        <v>563257</v>
      </c>
      <c r="K22" s="11">
        <v>1250689</v>
      </c>
      <c r="L22" s="11">
        <v>3070665</v>
      </c>
      <c r="M22" s="11">
        <f t="shared" si="1"/>
        <v>27691903</v>
      </c>
    </row>
    <row r="23" spans="1:13" ht="13.5">
      <c r="A23" s="27">
        <v>33634</v>
      </c>
      <c r="B23" s="11">
        <v>190373</v>
      </c>
      <c r="C23" s="11">
        <v>5631484</v>
      </c>
      <c r="D23" s="11">
        <v>5392131</v>
      </c>
      <c r="E23" s="11">
        <v>10898644</v>
      </c>
      <c r="F23" s="11">
        <v>721129</v>
      </c>
      <c r="G23" s="11">
        <f t="shared" si="0"/>
        <v>11619773</v>
      </c>
      <c r="H23" s="11">
        <v>1160620</v>
      </c>
      <c r="I23" s="11"/>
      <c r="J23" s="11">
        <v>619349</v>
      </c>
      <c r="K23" s="11">
        <v>1266445</v>
      </c>
      <c r="L23" s="11">
        <v>2939204</v>
      </c>
      <c r="M23" s="11">
        <f t="shared" si="1"/>
        <v>28819379</v>
      </c>
    </row>
    <row r="24" spans="1:13" ht="13.5">
      <c r="A24" s="27">
        <v>33662</v>
      </c>
      <c r="B24" s="11">
        <v>176663</v>
      </c>
      <c r="C24" s="11">
        <v>6639676</v>
      </c>
      <c r="D24" s="11">
        <v>4951131</v>
      </c>
      <c r="E24" s="11">
        <v>10569013</v>
      </c>
      <c r="F24" s="11">
        <v>835892</v>
      </c>
      <c r="G24" s="11">
        <f t="shared" si="0"/>
        <v>11404905</v>
      </c>
      <c r="H24" s="11">
        <v>1261652</v>
      </c>
      <c r="I24" s="11"/>
      <c r="J24" s="11">
        <v>482604</v>
      </c>
      <c r="K24" s="11">
        <v>695897</v>
      </c>
      <c r="L24" s="11">
        <v>3239454</v>
      </c>
      <c r="M24" s="11">
        <f t="shared" si="1"/>
        <v>28851982</v>
      </c>
    </row>
    <row r="25" spans="1:13" ht="13.5">
      <c r="A25" s="27">
        <v>33694</v>
      </c>
      <c r="B25" s="11">
        <v>260501</v>
      </c>
      <c r="C25" s="11">
        <v>6955540</v>
      </c>
      <c r="D25" s="11">
        <v>6241634</v>
      </c>
      <c r="E25" s="11">
        <v>11226728</v>
      </c>
      <c r="F25" s="11">
        <v>805392</v>
      </c>
      <c r="G25" s="11">
        <f t="shared" si="0"/>
        <v>12032120</v>
      </c>
      <c r="H25" s="11">
        <v>1696977</v>
      </c>
      <c r="I25" s="11"/>
      <c r="J25" s="11">
        <v>651517</v>
      </c>
      <c r="K25" s="11">
        <v>557400</v>
      </c>
      <c r="L25" s="11">
        <v>3481737</v>
      </c>
      <c r="M25" s="11">
        <f t="shared" si="1"/>
        <v>31877426</v>
      </c>
    </row>
    <row r="26" spans="1:13" ht="13.5">
      <c r="A26" s="27">
        <v>33724</v>
      </c>
      <c r="B26" s="11">
        <v>270159</v>
      </c>
      <c r="C26" s="11">
        <v>8111196</v>
      </c>
      <c r="D26" s="11">
        <v>6601612</v>
      </c>
      <c r="E26" s="11">
        <v>10829705</v>
      </c>
      <c r="F26" s="11">
        <v>806103</v>
      </c>
      <c r="G26" s="11">
        <f t="shared" si="0"/>
        <v>11635808</v>
      </c>
      <c r="H26" s="11">
        <v>1710421</v>
      </c>
      <c r="I26" s="11"/>
      <c r="J26" s="11">
        <v>530988</v>
      </c>
      <c r="K26" s="11">
        <v>1341328</v>
      </c>
      <c r="L26" s="11">
        <v>3465692</v>
      </c>
      <c r="M26" s="11">
        <f t="shared" si="1"/>
        <v>33667204</v>
      </c>
    </row>
    <row r="27" spans="1:13" ht="13.5">
      <c r="A27" s="27">
        <v>33755</v>
      </c>
      <c r="B27" s="11">
        <v>259373</v>
      </c>
      <c r="C27" s="11">
        <v>9360278</v>
      </c>
      <c r="D27" s="11">
        <v>5576535</v>
      </c>
      <c r="E27" s="11">
        <v>10573901</v>
      </c>
      <c r="F27" s="11">
        <v>877504</v>
      </c>
      <c r="G27" s="11">
        <f t="shared" si="0"/>
        <v>11451405</v>
      </c>
      <c r="H27" s="11">
        <v>1849774</v>
      </c>
      <c r="I27" s="11"/>
      <c r="J27" s="11">
        <v>519428</v>
      </c>
      <c r="K27" s="11">
        <v>1765284</v>
      </c>
      <c r="L27" s="11">
        <v>3664391</v>
      </c>
      <c r="M27" s="11">
        <f t="shared" si="1"/>
        <v>34446468</v>
      </c>
    </row>
    <row r="28" spans="1:13" ht="13.5">
      <c r="A28" s="27">
        <v>33785</v>
      </c>
      <c r="B28" s="11">
        <v>269074</v>
      </c>
      <c r="C28" s="11">
        <v>12091102</v>
      </c>
      <c r="D28" s="11">
        <v>5260124</v>
      </c>
      <c r="E28" s="11">
        <v>11050416</v>
      </c>
      <c r="F28" s="11">
        <v>790512</v>
      </c>
      <c r="G28" s="11">
        <f t="shared" si="0"/>
        <v>11840928</v>
      </c>
      <c r="H28" s="11">
        <v>2432324</v>
      </c>
      <c r="I28" s="11"/>
      <c r="J28" s="11">
        <v>527754</v>
      </c>
      <c r="K28" s="11">
        <v>1235723</v>
      </c>
      <c r="L28" s="11">
        <v>4561397</v>
      </c>
      <c r="M28" s="11">
        <f t="shared" si="1"/>
        <v>38218426</v>
      </c>
    </row>
    <row r="29" spans="1:13" ht="13.5">
      <c r="A29" s="27">
        <v>33816</v>
      </c>
      <c r="B29" s="11">
        <v>234211</v>
      </c>
      <c r="C29" s="11">
        <v>11326679</v>
      </c>
      <c r="D29" s="11">
        <v>5412896</v>
      </c>
      <c r="E29" s="11">
        <v>10943620</v>
      </c>
      <c r="F29" s="11">
        <v>853933</v>
      </c>
      <c r="G29" s="11">
        <f t="shared" si="0"/>
        <v>11797553</v>
      </c>
      <c r="H29" s="11">
        <v>2568416</v>
      </c>
      <c r="I29" s="11"/>
      <c r="J29" s="11">
        <v>659320</v>
      </c>
      <c r="K29" s="11">
        <v>1059976</v>
      </c>
      <c r="L29" s="11">
        <v>4191445</v>
      </c>
      <c r="M29" s="11">
        <f t="shared" si="1"/>
        <v>37250496</v>
      </c>
    </row>
    <row r="30" spans="1:13" ht="13.5">
      <c r="A30" s="27">
        <v>33847</v>
      </c>
      <c r="B30" s="11">
        <v>310473</v>
      </c>
      <c r="C30" s="11">
        <v>11599693</v>
      </c>
      <c r="D30" s="11">
        <v>6041201</v>
      </c>
      <c r="E30" s="11">
        <v>11194744</v>
      </c>
      <c r="F30" s="11">
        <v>1000208</v>
      </c>
      <c r="G30" s="11">
        <f t="shared" si="0"/>
        <v>12194952</v>
      </c>
      <c r="H30" s="11">
        <v>2517367</v>
      </c>
      <c r="I30" s="11"/>
      <c r="J30" s="11">
        <v>793985</v>
      </c>
      <c r="K30" s="11">
        <v>1759936</v>
      </c>
      <c r="L30" s="11">
        <v>4577637</v>
      </c>
      <c r="M30" s="11">
        <f t="shared" si="1"/>
        <v>39795244</v>
      </c>
    </row>
    <row r="31" spans="1:13" ht="13.5">
      <c r="A31" s="27">
        <v>33877</v>
      </c>
      <c r="B31" s="11">
        <v>281525</v>
      </c>
      <c r="C31" s="11">
        <v>11217099</v>
      </c>
      <c r="D31" s="11">
        <v>5882008</v>
      </c>
      <c r="E31" s="11">
        <v>11675194</v>
      </c>
      <c r="F31" s="11">
        <v>817029</v>
      </c>
      <c r="G31" s="11">
        <f t="shared" si="0"/>
        <v>12492223</v>
      </c>
      <c r="H31" s="11">
        <v>2584273</v>
      </c>
      <c r="I31" s="11"/>
      <c r="J31" s="11">
        <v>2578247</v>
      </c>
      <c r="K31" s="11">
        <v>998985</v>
      </c>
      <c r="L31" s="11">
        <v>5836206</v>
      </c>
      <c r="M31" s="11">
        <f t="shared" si="1"/>
        <v>41870566</v>
      </c>
    </row>
    <row r="32" spans="1:13" ht="13.5">
      <c r="A32" s="27">
        <v>33908</v>
      </c>
      <c r="B32" s="11">
        <v>280655</v>
      </c>
      <c r="C32" s="11">
        <v>9810781</v>
      </c>
      <c r="D32" s="11">
        <v>5619309</v>
      </c>
      <c r="E32" s="11">
        <v>11552884</v>
      </c>
      <c r="F32" s="11">
        <v>936953</v>
      </c>
      <c r="G32" s="11">
        <f t="shared" si="0"/>
        <v>12489837</v>
      </c>
      <c r="H32" s="11">
        <v>3149774</v>
      </c>
      <c r="I32" s="11"/>
      <c r="J32" s="11">
        <v>4503524</v>
      </c>
      <c r="K32" s="11">
        <v>873713</v>
      </c>
      <c r="L32" s="11">
        <v>5334109</v>
      </c>
      <c r="M32" s="11">
        <f t="shared" si="1"/>
        <v>42061702</v>
      </c>
    </row>
    <row r="33" spans="1:13" ht="13.5">
      <c r="A33" s="27">
        <v>33938</v>
      </c>
      <c r="B33" s="11">
        <v>304574</v>
      </c>
      <c r="C33" s="11">
        <v>11006162</v>
      </c>
      <c r="D33" s="11">
        <v>5933815</v>
      </c>
      <c r="E33" s="11">
        <v>12117901</v>
      </c>
      <c r="F33" s="11">
        <v>963479</v>
      </c>
      <c r="G33" s="11">
        <f t="shared" si="0"/>
        <v>13081380</v>
      </c>
      <c r="H33" s="11">
        <v>2676384</v>
      </c>
      <c r="I33" s="11"/>
      <c r="J33" s="11">
        <v>4175290</v>
      </c>
      <c r="K33" s="11">
        <v>1414483</v>
      </c>
      <c r="L33" s="11">
        <v>5649166</v>
      </c>
      <c r="M33" s="11">
        <f t="shared" si="1"/>
        <v>44241254</v>
      </c>
    </row>
    <row r="34" spans="1:13" ht="13.5">
      <c r="A34" s="27">
        <v>33969</v>
      </c>
      <c r="B34" s="11">
        <v>448248</v>
      </c>
      <c r="C34" s="11">
        <v>10664484</v>
      </c>
      <c r="D34" s="11">
        <v>6770682</v>
      </c>
      <c r="E34" s="11">
        <v>13281839</v>
      </c>
      <c r="F34" s="11">
        <v>813222</v>
      </c>
      <c r="G34" s="11">
        <f t="shared" si="0"/>
        <v>14095061</v>
      </c>
      <c r="H34" s="11">
        <v>2401776</v>
      </c>
      <c r="I34" s="11"/>
      <c r="J34" s="11">
        <v>5078155</v>
      </c>
      <c r="K34" s="11">
        <v>1144329</v>
      </c>
      <c r="L34" s="11">
        <v>6465158</v>
      </c>
      <c r="M34" s="11">
        <f t="shared" si="1"/>
        <v>47067893</v>
      </c>
    </row>
    <row r="35" spans="1:13" ht="13.5">
      <c r="A35" s="27">
        <v>34000</v>
      </c>
      <c r="B35" s="11">
        <v>261158</v>
      </c>
      <c r="C35" s="11">
        <v>11249540</v>
      </c>
      <c r="D35" s="11">
        <v>6947136</v>
      </c>
      <c r="E35" s="11">
        <v>13712820</v>
      </c>
      <c r="F35" s="11">
        <v>904584</v>
      </c>
      <c r="G35" s="11">
        <f>E35+F35</f>
        <v>14617404</v>
      </c>
      <c r="H35" s="11">
        <v>2904634</v>
      </c>
      <c r="I35" s="11"/>
      <c r="J35" s="11">
        <v>4242489</v>
      </c>
      <c r="K35" s="11">
        <v>1351085</v>
      </c>
      <c r="L35" s="11">
        <v>6061330</v>
      </c>
      <c r="M35" s="11">
        <f>B35+C35+D35+G35+H35+J35+K35+L35</f>
        <v>47634776</v>
      </c>
    </row>
    <row r="36" spans="1:13" ht="13.5">
      <c r="A36" s="27">
        <v>34028</v>
      </c>
      <c r="B36" s="11">
        <v>204913</v>
      </c>
      <c r="C36" s="11">
        <v>11849843</v>
      </c>
      <c r="D36" s="11">
        <v>6421240</v>
      </c>
      <c r="E36" s="11">
        <v>14262887</v>
      </c>
      <c r="F36" s="11">
        <v>824076</v>
      </c>
      <c r="G36" s="11">
        <f aca="true" t="shared" si="2" ref="G36:G46">E36+F36</f>
        <v>15086963</v>
      </c>
      <c r="H36" s="11">
        <v>2920507</v>
      </c>
      <c r="I36" s="11"/>
      <c r="J36" s="11">
        <v>4286488</v>
      </c>
      <c r="K36" s="11">
        <v>1416222</v>
      </c>
      <c r="L36" s="11">
        <v>5322056</v>
      </c>
      <c r="M36" s="11">
        <f aca="true" t="shared" si="3" ref="M36:M46">B36+C36+D36+G36+H36+J36+K36+L36</f>
        <v>47508232</v>
      </c>
    </row>
    <row r="37" spans="1:13" ht="13.5">
      <c r="A37" s="27">
        <v>34059</v>
      </c>
      <c r="B37" s="11">
        <v>303170</v>
      </c>
      <c r="C37" s="11">
        <v>10680701</v>
      </c>
      <c r="D37" s="11">
        <v>6604284</v>
      </c>
      <c r="E37" s="11">
        <v>15357730</v>
      </c>
      <c r="F37" s="11">
        <v>1483107</v>
      </c>
      <c r="G37" s="11">
        <f t="shared" si="2"/>
        <v>16840837</v>
      </c>
      <c r="H37" s="11">
        <v>2024544</v>
      </c>
      <c r="I37" s="11"/>
      <c r="J37" s="11">
        <v>5011346</v>
      </c>
      <c r="K37" s="11">
        <v>1362333</v>
      </c>
      <c r="L37" s="11">
        <v>6015634</v>
      </c>
      <c r="M37" s="11">
        <f t="shared" si="3"/>
        <v>48842849</v>
      </c>
    </row>
    <row r="38" spans="1:13" ht="13.5">
      <c r="A38" s="27">
        <v>34089</v>
      </c>
      <c r="B38" s="11">
        <v>275114</v>
      </c>
      <c r="C38" s="11">
        <v>11924327</v>
      </c>
      <c r="D38" s="11">
        <v>6929781</v>
      </c>
      <c r="E38" s="11">
        <v>15545339</v>
      </c>
      <c r="F38" s="11">
        <v>1552261</v>
      </c>
      <c r="G38" s="11">
        <f t="shared" si="2"/>
        <v>17097600</v>
      </c>
      <c r="H38" s="11">
        <v>2102057</v>
      </c>
      <c r="I38" s="11"/>
      <c r="J38" s="11">
        <v>4330218</v>
      </c>
      <c r="K38" s="11">
        <v>1208030</v>
      </c>
      <c r="L38" s="11">
        <v>5135320</v>
      </c>
      <c r="M38" s="11">
        <f t="shared" si="3"/>
        <v>49002447</v>
      </c>
    </row>
    <row r="39" spans="1:13" ht="13.5">
      <c r="A39" s="27">
        <v>34120</v>
      </c>
      <c r="B39" s="11">
        <v>352181</v>
      </c>
      <c r="C39" s="11">
        <v>11933295</v>
      </c>
      <c r="D39" s="11">
        <v>6984357</v>
      </c>
      <c r="E39" s="11">
        <v>16003192</v>
      </c>
      <c r="F39" s="11">
        <v>1529702</v>
      </c>
      <c r="G39" s="11">
        <f t="shared" si="2"/>
        <v>17532894</v>
      </c>
      <c r="H39" s="11">
        <v>2763749</v>
      </c>
      <c r="I39" s="11"/>
      <c r="J39" s="11">
        <v>4323516</v>
      </c>
      <c r="K39" s="11">
        <v>1325801</v>
      </c>
      <c r="L39" s="11">
        <v>5359375</v>
      </c>
      <c r="M39" s="11">
        <f t="shared" si="3"/>
        <v>50575168</v>
      </c>
    </row>
    <row r="40" spans="1:13" ht="13.5">
      <c r="A40" s="27">
        <v>34150</v>
      </c>
      <c r="B40" s="11">
        <v>346719</v>
      </c>
      <c r="C40" s="11">
        <v>12095946</v>
      </c>
      <c r="D40" s="11">
        <v>7280651</v>
      </c>
      <c r="E40" s="11">
        <v>17222708</v>
      </c>
      <c r="F40" s="11">
        <v>1561773</v>
      </c>
      <c r="G40" s="11">
        <f t="shared" si="2"/>
        <v>18784481</v>
      </c>
      <c r="H40" s="11">
        <v>1758670</v>
      </c>
      <c r="I40" s="11"/>
      <c r="J40" s="11">
        <v>4232133</v>
      </c>
      <c r="K40" s="11">
        <v>1199040</v>
      </c>
      <c r="L40" s="11">
        <v>5919352</v>
      </c>
      <c r="M40" s="11">
        <f t="shared" si="3"/>
        <v>51616992</v>
      </c>
    </row>
    <row r="41" spans="1:13" ht="13.5">
      <c r="A41" s="27">
        <v>34181</v>
      </c>
      <c r="B41" s="11">
        <v>292789</v>
      </c>
      <c r="C41" s="11">
        <v>12768696</v>
      </c>
      <c r="D41" s="11">
        <v>7648719</v>
      </c>
      <c r="E41" s="11">
        <v>18167251</v>
      </c>
      <c r="F41" s="11">
        <v>1410124</v>
      </c>
      <c r="G41" s="11">
        <f t="shared" si="2"/>
        <v>19577375</v>
      </c>
      <c r="H41" s="11">
        <v>2721312</v>
      </c>
      <c r="I41" s="11"/>
      <c r="J41" s="11">
        <v>4703920</v>
      </c>
      <c r="K41" s="11">
        <v>1076379</v>
      </c>
      <c r="L41" s="11">
        <v>6020012</v>
      </c>
      <c r="M41" s="11">
        <f t="shared" si="3"/>
        <v>54809202</v>
      </c>
    </row>
    <row r="42" spans="1:13" ht="13.5">
      <c r="A42" s="27">
        <v>34212</v>
      </c>
      <c r="B42" s="11">
        <v>358255</v>
      </c>
      <c r="C42" s="11">
        <v>12113087</v>
      </c>
      <c r="D42" s="11">
        <v>8382298</v>
      </c>
      <c r="E42" s="11">
        <v>18255048</v>
      </c>
      <c r="F42" s="11">
        <v>1543764</v>
      </c>
      <c r="G42" s="11">
        <f t="shared" si="2"/>
        <v>19798812</v>
      </c>
      <c r="H42" s="11">
        <v>2557152</v>
      </c>
      <c r="I42" s="11"/>
      <c r="J42" s="11">
        <v>4693097</v>
      </c>
      <c r="K42" s="11">
        <v>974764</v>
      </c>
      <c r="L42" s="11">
        <v>5511590</v>
      </c>
      <c r="M42" s="11">
        <f t="shared" si="3"/>
        <v>54389055</v>
      </c>
    </row>
    <row r="43" spans="1:13" ht="13.5">
      <c r="A43" s="27">
        <v>34242</v>
      </c>
      <c r="B43" s="11">
        <v>396945</v>
      </c>
      <c r="C43" s="11">
        <v>12559768</v>
      </c>
      <c r="D43" s="11">
        <v>8352733</v>
      </c>
      <c r="E43" s="11">
        <v>19964593</v>
      </c>
      <c r="F43" s="11">
        <v>1596504</v>
      </c>
      <c r="G43" s="11">
        <f t="shared" si="2"/>
        <v>21561097</v>
      </c>
      <c r="H43" s="11">
        <v>1645016</v>
      </c>
      <c r="I43" s="11"/>
      <c r="J43" s="11">
        <v>4736570</v>
      </c>
      <c r="K43" s="11">
        <v>926858</v>
      </c>
      <c r="L43" s="11">
        <v>5815929</v>
      </c>
      <c r="M43" s="11">
        <f t="shared" si="3"/>
        <v>55994916</v>
      </c>
    </row>
    <row r="44" spans="1:13" ht="13.5">
      <c r="A44" s="27">
        <v>34273</v>
      </c>
      <c r="B44" s="11">
        <v>328030</v>
      </c>
      <c r="C44" s="11">
        <v>13417424</v>
      </c>
      <c r="D44" s="11">
        <v>7872673</v>
      </c>
      <c r="E44" s="11">
        <v>20402058</v>
      </c>
      <c r="F44" s="11">
        <v>1312107</v>
      </c>
      <c r="G44" s="11">
        <f t="shared" si="2"/>
        <v>21714165</v>
      </c>
      <c r="H44" s="11">
        <v>2216939</v>
      </c>
      <c r="I44" s="11"/>
      <c r="J44" s="11">
        <v>4861829</v>
      </c>
      <c r="K44" s="11">
        <v>1709512</v>
      </c>
      <c r="L44" s="11">
        <v>5925284</v>
      </c>
      <c r="M44" s="11">
        <f t="shared" si="3"/>
        <v>58045856</v>
      </c>
    </row>
    <row r="45" spans="1:13" ht="13.5">
      <c r="A45" s="27">
        <v>34303</v>
      </c>
      <c r="B45" s="11">
        <v>403629</v>
      </c>
      <c r="C45" s="11">
        <v>13093148</v>
      </c>
      <c r="D45" s="11">
        <v>8810565</v>
      </c>
      <c r="E45" s="11">
        <v>21342214</v>
      </c>
      <c r="F45" s="11">
        <v>1212786</v>
      </c>
      <c r="G45" s="11">
        <f t="shared" si="2"/>
        <v>22555000</v>
      </c>
      <c r="H45" s="11">
        <v>2379801</v>
      </c>
      <c r="I45" s="11"/>
      <c r="J45" s="11">
        <v>4897738</v>
      </c>
      <c r="K45" s="11">
        <v>1180238</v>
      </c>
      <c r="L45" s="11">
        <v>6244724</v>
      </c>
      <c r="M45" s="11">
        <f t="shared" si="3"/>
        <v>59564843</v>
      </c>
    </row>
    <row r="46" spans="1:13" ht="13.5">
      <c r="A46" s="27">
        <v>34334</v>
      </c>
      <c r="B46" s="11">
        <v>615900</v>
      </c>
      <c r="C46" s="11">
        <v>13064727</v>
      </c>
      <c r="D46" s="11">
        <v>9420686</v>
      </c>
      <c r="E46" s="11">
        <v>22258514</v>
      </c>
      <c r="F46" s="11">
        <v>1299414</v>
      </c>
      <c r="G46" s="11">
        <f t="shared" si="2"/>
        <v>23557928</v>
      </c>
      <c r="H46" s="11">
        <v>2175161</v>
      </c>
      <c r="I46" s="11"/>
      <c r="J46" s="11">
        <v>4835733</v>
      </c>
      <c r="K46" s="11">
        <v>1158381</v>
      </c>
      <c r="L46" s="11">
        <v>7463307</v>
      </c>
      <c r="M46" s="11">
        <f t="shared" si="3"/>
        <v>62291823</v>
      </c>
    </row>
    <row r="47" spans="1:13" ht="13.5">
      <c r="A47" s="27">
        <v>34365</v>
      </c>
      <c r="B47" s="11">
        <v>483270</v>
      </c>
      <c r="C47" s="11">
        <v>13965677</v>
      </c>
      <c r="D47" s="11">
        <v>10544120</v>
      </c>
      <c r="E47" s="11">
        <v>22591885</v>
      </c>
      <c r="F47" s="11">
        <v>1201937</v>
      </c>
      <c r="G47" s="11">
        <f>SUM(E47:F47)</f>
        <v>23793822</v>
      </c>
      <c r="H47" s="11">
        <v>2707998</v>
      </c>
      <c r="I47" s="11"/>
      <c r="J47" s="11">
        <v>4736528</v>
      </c>
      <c r="K47" s="11">
        <v>1335154</v>
      </c>
      <c r="L47" s="11">
        <v>6811526</v>
      </c>
      <c r="M47" s="11">
        <f>B47+C47+D47+G47+H47+J47+K47+L47</f>
        <v>64378095</v>
      </c>
    </row>
    <row r="48" spans="1:13" ht="13.5">
      <c r="A48" s="27">
        <v>34393</v>
      </c>
      <c r="B48" s="11">
        <v>412634</v>
      </c>
      <c r="C48" s="11">
        <v>14255401</v>
      </c>
      <c r="D48" s="11">
        <v>11528411</v>
      </c>
      <c r="E48" s="11">
        <v>23275402</v>
      </c>
      <c r="F48" s="11">
        <v>1322737</v>
      </c>
      <c r="G48" s="11">
        <f aca="true" t="shared" si="4" ref="G48:G94">SUM(E48:F48)</f>
        <v>24598139</v>
      </c>
      <c r="H48" s="11">
        <v>3778490</v>
      </c>
      <c r="I48" s="11"/>
      <c r="J48" s="11">
        <v>4973788</v>
      </c>
      <c r="K48" s="11">
        <v>1513654</v>
      </c>
      <c r="L48" s="11">
        <v>7020359</v>
      </c>
      <c r="M48" s="11">
        <f aca="true" t="shared" si="5" ref="M48:M70">B48+C48+D48+G48+H48+J48+K48+L48</f>
        <v>68080876</v>
      </c>
    </row>
    <row r="49" spans="1:13" ht="13.5">
      <c r="A49" s="27">
        <v>34424</v>
      </c>
      <c r="B49" s="11">
        <v>342030</v>
      </c>
      <c r="C49" s="11">
        <v>14461631</v>
      </c>
      <c r="D49" s="11">
        <v>13068611</v>
      </c>
      <c r="E49" s="11">
        <v>24031273</v>
      </c>
      <c r="F49" s="11">
        <v>1783732</v>
      </c>
      <c r="G49" s="11">
        <f t="shared" si="4"/>
        <v>25815005</v>
      </c>
      <c r="H49" s="11">
        <v>2783342</v>
      </c>
      <c r="I49" s="11"/>
      <c r="J49" s="11">
        <v>4611779</v>
      </c>
      <c r="K49" s="11">
        <v>2044458</v>
      </c>
      <c r="L49" s="11">
        <v>8195938</v>
      </c>
      <c r="M49" s="11">
        <f t="shared" si="5"/>
        <v>71322794</v>
      </c>
    </row>
    <row r="50" spans="1:13" ht="13.5">
      <c r="A50" s="27">
        <v>34454</v>
      </c>
      <c r="B50" s="11">
        <v>321139</v>
      </c>
      <c r="C50" s="11">
        <v>16061794</v>
      </c>
      <c r="D50" s="11">
        <v>13094647</v>
      </c>
      <c r="E50" s="11">
        <v>24011671</v>
      </c>
      <c r="F50" s="11">
        <v>2048966</v>
      </c>
      <c r="G50" s="11">
        <f t="shared" si="4"/>
        <v>26060637</v>
      </c>
      <c r="H50" s="11">
        <v>3327829</v>
      </c>
      <c r="I50" s="11"/>
      <c r="J50" s="11">
        <v>4855771</v>
      </c>
      <c r="K50" s="11">
        <v>1853731</v>
      </c>
      <c r="L50" s="11">
        <v>6512602</v>
      </c>
      <c r="M50" s="11">
        <f t="shared" si="5"/>
        <v>72088150</v>
      </c>
    </row>
    <row r="51" spans="1:13" ht="13.5">
      <c r="A51" s="27">
        <v>34485</v>
      </c>
      <c r="B51" s="11">
        <v>460897</v>
      </c>
      <c r="C51" s="11">
        <v>15085150</v>
      </c>
      <c r="D51" s="11">
        <v>12795234</v>
      </c>
      <c r="E51" s="11">
        <v>24376952</v>
      </c>
      <c r="F51" s="11">
        <v>1796978</v>
      </c>
      <c r="G51" s="11">
        <f t="shared" si="4"/>
        <v>26173930</v>
      </c>
      <c r="H51" s="11">
        <v>3356139</v>
      </c>
      <c r="I51" s="11"/>
      <c r="J51" s="11">
        <v>6219483</v>
      </c>
      <c r="K51" s="11">
        <v>1298730</v>
      </c>
      <c r="L51" s="11">
        <v>7157575</v>
      </c>
      <c r="M51" s="11">
        <f t="shared" si="5"/>
        <v>72547138</v>
      </c>
    </row>
    <row r="52" spans="1:13" ht="13.5">
      <c r="A52" s="27">
        <v>34515</v>
      </c>
      <c r="B52" s="11">
        <v>503823</v>
      </c>
      <c r="C52" s="11">
        <v>15523494</v>
      </c>
      <c r="D52" s="11">
        <v>13106951</v>
      </c>
      <c r="E52" s="11">
        <v>26455902</v>
      </c>
      <c r="F52" s="11">
        <v>1862980</v>
      </c>
      <c r="G52" s="11">
        <f t="shared" si="4"/>
        <v>28318882</v>
      </c>
      <c r="H52" s="11">
        <v>2992131</v>
      </c>
      <c r="I52" s="11"/>
      <c r="J52" s="11">
        <v>5807289</v>
      </c>
      <c r="K52" s="11">
        <v>1107385</v>
      </c>
      <c r="L52" s="11">
        <v>9381975</v>
      </c>
      <c r="M52" s="11">
        <f t="shared" si="5"/>
        <v>76741930</v>
      </c>
    </row>
    <row r="53" spans="1:13" ht="13.5">
      <c r="A53" s="27">
        <v>34546</v>
      </c>
      <c r="B53" s="11">
        <v>371378</v>
      </c>
      <c r="C53" s="11">
        <v>16161133</v>
      </c>
      <c r="D53" s="11">
        <v>14096271</v>
      </c>
      <c r="E53" s="11">
        <v>25894091</v>
      </c>
      <c r="F53" s="11">
        <v>1931989</v>
      </c>
      <c r="G53" s="11">
        <f t="shared" si="4"/>
        <v>27826080</v>
      </c>
      <c r="H53" s="11">
        <v>3284730</v>
      </c>
      <c r="I53" s="11"/>
      <c r="J53" s="11">
        <v>7139757</v>
      </c>
      <c r="K53" s="11">
        <v>2354572</v>
      </c>
      <c r="L53" s="11">
        <v>7466531</v>
      </c>
      <c r="M53" s="11">
        <f t="shared" si="5"/>
        <v>78700452</v>
      </c>
    </row>
    <row r="54" spans="1:13" ht="13.5">
      <c r="A54" s="27">
        <v>34577</v>
      </c>
      <c r="B54" s="11">
        <v>618468</v>
      </c>
      <c r="C54" s="11">
        <v>17437096</v>
      </c>
      <c r="D54" s="11">
        <v>15317257</v>
      </c>
      <c r="E54" s="11">
        <v>26547271</v>
      </c>
      <c r="F54" s="11">
        <v>1785526</v>
      </c>
      <c r="G54" s="11">
        <f t="shared" si="4"/>
        <v>28332797</v>
      </c>
      <c r="H54" s="11">
        <v>2742461</v>
      </c>
      <c r="I54" s="11"/>
      <c r="J54" s="11">
        <v>8506868</v>
      </c>
      <c r="K54" s="11">
        <v>1841951</v>
      </c>
      <c r="L54" s="11">
        <v>8090794</v>
      </c>
      <c r="M54" s="11">
        <f t="shared" si="5"/>
        <v>82887692</v>
      </c>
    </row>
    <row r="55" spans="1:13" ht="13.5">
      <c r="A55" s="27">
        <v>34607</v>
      </c>
      <c r="B55" s="11">
        <v>511418</v>
      </c>
      <c r="C55" s="11">
        <v>16993733</v>
      </c>
      <c r="D55" s="11">
        <v>13759518</v>
      </c>
      <c r="E55" s="11">
        <v>28782805</v>
      </c>
      <c r="F55" s="11">
        <v>2442692</v>
      </c>
      <c r="G55" s="11">
        <f t="shared" si="4"/>
        <v>31225497</v>
      </c>
      <c r="H55" s="11">
        <v>3310958</v>
      </c>
      <c r="I55" s="11"/>
      <c r="J55" s="11">
        <v>8238065</v>
      </c>
      <c r="K55" s="11">
        <v>2526766</v>
      </c>
      <c r="L55" s="11">
        <v>9581052</v>
      </c>
      <c r="M55" s="11">
        <f t="shared" si="5"/>
        <v>86147007</v>
      </c>
    </row>
    <row r="56" spans="1:13" ht="13.5">
      <c r="A56" s="27">
        <v>34638</v>
      </c>
      <c r="B56" s="11">
        <v>720857</v>
      </c>
      <c r="C56" s="11">
        <v>16850789</v>
      </c>
      <c r="D56" s="11">
        <v>13741476</v>
      </c>
      <c r="E56" s="11">
        <v>29561638</v>
      </c>
      <c r="F56" s="11">
        <v>2342933</v>
      </c>
      <c r="G56" s="11">
        <f t="shared" si="4"/>
        <v>31904571</v>
      </c>
      <c r="H56" s="11">
        <v>3212627</v>
      </c>
      <c r="I56" s="11"/>
      <c r="J56" s="11">
        <v>10556578</v>
      </c>
      <c r="K56" s="11">
        <v>2125008</v>
      </c>
      <c r="L56" s="11">
        <v>8547607</v>
      </c>
      <c r="M56" s="11">
        <f t="shared" si="5"/>
        <v>87659513</v>
      </c>
    </row>
    <row r="57" spans="1:13" ht="13.5">
      <c r="A57" s="27">
        <v>34668</v>
      </c>
      <c r="B57" s="11">
        <v>852054</v>
      </c>
      <c r="C57" s="11">
        <v>17629225</v>
      </c>
      <c r="D57" s="11">
        <v>14784070</v>
      </c>
      <c r="E57" s="11">
        <v>29834411</v>
      </c>
      <c r="F57" s="11">
        <v>2910636</v>
      </c>
      <c r="G57" s="11">
        <f t="shared" si="4"/>
        <v>32745047</v>
      </c>
      <c r="H57" s="11">
        <v>3655251</v>
      </c>
      <c r="I57" s="11"/>
      <c r="J57" s="11">
        <v>10291308</v>
      </c>
      <c r="K57" s="11">
        <v>1530907</v>
      </c>
      <c r="L57" s="11">
        <v>8510262</v>
      </c>
      <c r="M57" s="11">
        <f t="shared" si="5"/>
        <v>89998124</v>
      </c>
    </row>
    <row r="58" spans="1:13" ht="13.5">
      <c r="A58" s="27">
        <v>34699</v>
      </c>
      <c r="B58" s="11">
        <v>1143101</v>
      </c>
      <c r="C58" s="11">
        <v>17650763</v>
      </c>
      <c r="D58" s="11">
        <v>14904427</v>
      </c>
      <c r="E58" s="11">
        <v>29620097</v>
      </c>
      <c r="F58" s="11">
        <v>2674275</v>
      </c>
      <c r="G58" s="11">
        <f t="shared" si="4"/>
        <v>32294372</v>
      </c>
      <c r="H58" s="11">
        <v>4181740</v>
      </c>
      <c r="I58" s="11"/>
      <c r="J58" s="11">
        <v>11133693</v>
      </c>
      <c r="K58" s="11">
        <v>2623366</v>
      </c>
      <c r="L58" s="11">
        <v>12197394</v>
      </c>
      <c r="M58" s="11">
        <f t="shared" si="5"/>
        <v>96128856</v>
      </c>
    </row>
    <row r="59" spans="1:13" ht="13.5">
      <c r="A59" s="27">
        <v>34730</v>
      </c>
      <c r="B59" s="11">
        <v>810645</v>
      </c>
      <c r="C59" s="11">
        <v>17454787</v>
      </c>
      <c r="D59" s="11">
        <v>14816483</v>
      </c>
      <c r="E59" s="11">
        <v>31047518</v>
      </c>
      <c r="F59" s="11">
        <v>2563337</v>
      </c>
      <c r="G59" s="11">
        <f t="shared" si="4"/>
        <v>33610855</v>
      </c>
      <c r="H59" s="11">
        <v>3897640</v>
      </c>
      <c r="I59" s="11"/>
      <c r="J59" s="11">
        <v>13274313</v>
      </c>
      <c r="K59" s="11">
        <v>2180722</v>
      </c>
      <c r="L59" s="11">
        <v>10231030</v>
      </c>
      <c r="M59" s="11">
        <f t="shared" si="5"/>
        <v>96276475</v>
      </c>
    </row>
    <row r="60" spans="1:13" ht="13.5">
      <c r="A60" s="27">
        <v>34758</v>
      </c>
      <c r="B60" s="11">
        <v>716219</v>
      </c>
      <c r="C60" s="11">
        <v>16786805</v>
      </c>
      <c r="D60" s="11">
        <v>14028723</v>
      </c>
      <c r="E60" s="11">
        <v>31645689</v>
      </c>
      <c r="F60" s="11">
        <v>3058633</v>
      </c>
      <c r="G60" s="11">
        <f t="shared" si="4"/>
        <v>34704322</v>
      </c>
      <c r="H60" s="11">
        <v>3329584</v>
      </c>
      <c r="I60" s="11"/>
      <c r="J60" s="11">
        <v>15215455</v>
      </c>
      <c r="K60" s="11">
        <v>2914703</v>
      </c>
      <c r="L60" s="11">
        <v>10394584</v>
      </c>
      <c r="M60" s="11">
        <f t="shared" si="5"/>
        <v>98090395</v>
      </c>
    </row>
    <row r="61" spans="1:13" ht="13.5">
      <c r="A61" s="27">
        <v>34789</v>
      </c>
      <c r="B61" s="11">
        <v>771088</v>
      </c>
      <c r="C61" s="11">
        <v>16759463</v>
      </c>
      <c r="D61" s="11">
        <v>13496691</v>
      </c>
      <c r="E61" s="11">
        <v>32501717</v>
      </c>
      <c r="F61" s="11">
        <v>3303267</v>
      </c>
      <c r="G61" s="11">
        <f t="shared" si="4"/>
        <v>35804984</v>
      </c>
      <c r="H61" s="11">
        <v>3260743</v>
      </c>
      <c r="I61" s="11"/>
      <c r="J61" s="11">
        <v>10371327</v>
      </c>
      <c r="K61" s="11">
        <v>3054227</v>
      </c>
      <c r="L61" s="11">
        <v>13432585</v>
      </c>
      <c r="M61" s="11">
        <f t="shared" si="5"/>
        <v>96951108</v>
      </c>
    </row>
    <row r="62" spans="1:13" ht="13.5">
      <c r="A62" s="27">
        <v>34819</v>
      </c>
      <c r="B62" s="11">
        <v>722666</v>
      </c>
      <c r="C62" s="11">
        <v>20487177</v>
      </c>
      <c r="D62" s="11">
        <v>13928637</v>
      </c>
      <c r="E62" s="11">
        <v>32621777</v>
      </c>
      <c r="F62" s="11">
        <v>4151810</v>
      </c>
      <c r="G62" s="11">
        <f t="shared" si="4"/>
        <v>36773587</v>
      </c>
      <c r="H62" s="11">
        <v>3375995</v>
      </c>
      <c r="I62" s="11"/>
      <c r="J62" s="11">
        <v>10606606</v>
      </c>
      <c r="K62" s="11">
        <v>2842812</v>
      </c>
      <c r="L62" s="11">
        <v>11940733</v>
      </c>
      <c r="M62" s="11">
        <f t="shared" si="5"/>
        <v>100678213</v>
      </c>
    </row>
    <row r="63" spans="1:13" ht="13.5">
      <c r="A63" s="27">
        <v>34850</v>
      </c>
      <c r="B63" s="11">
        <v>890096</v>
      </c>
      <c r="C63" s="11">
        <v>19448690</v>
      </c>
      <c r="D63" s="11">
        <v>14639484</v>
      </c>
      <c r="E63" s="11">
        <v>33593036</v>
      </c>
      <c r="F63" s="11">
        <v>4776799</v>
      </c>
      <c r="G63" s="11">
        <f t="shared" si="4"/>
        <v>38369835</v>
      </c>
      <c r="H63" s="11">
        <v>3641336</v>
      </c>
      <c r="I63" s="11"/>
      <c r="J63" s="11">
        <v>10027254</v>
      </c>
      <c r="K63" s="11">
        <v>2362358</v>
      </c>
      <c r="L63" s="11">
        <v>12106089</v>
      </c>
      <c r="M63" s="11">
        <f t="shared" si="5"/>
        <v>101485142</v>
      </c>
    </row>
    <row r="64" spans="1:13" ht="13.5">
      <c r="A64" s="27">
        <v>34880</v>
      </c>
      <c r="B64" s="11">
        <v>727339</v>
      </c>
      <c r="C64" s="11">
        <v>21246043</v>
      </c>
      <c r="D64" s="11">
        <v>14609224</v>
      </c>
      <c r="E64" s="11">
        <v>35085576</v>
      </c>
      <c r="F64" s="11">
        <v>4864994</v>
      </c>
      <c r="G64" s="11">
        <f t="shared" si="4"/>
        <v>39950570</v>
      </c>
      <c r="H64" s="11">
        <v>3041423</v>
      </c>
      <c r="I64" s="11"/>
      <c r="J64" s="11">
        <v>10800009</v>
      </c>
      <c r="K64" s="11">
        <v>3290604</v>
      </c>
      <c r="L64" s="11">
        <v>13104716</v>
      </c>
      <c r="M64" s="11">
        <f t="shared" si="5"/>
        <v>106769928</v>
      </c>
    </row>
    <row r="65" spans="1:13" ht="13.5">
      <c r="A65" s="27">
        <v>34911</v>
      </c>
      <c r="B65" s="11">
        <v>1072649</v>
      </c>
      <c r="C65" s="11">
        <v>17094372</v>
      </c>
      <c r="D65" s="11">
        <v>14557383</v>
      </c>
      <c r="E65" s="11">
        <v>36639434</v>
      </c>
      <c r="F65" s="11">
        <v>4957242</v>
      </c>
      <c r="G65" s="11">
        <f t="shared" si="4"/>
        <v>41596676</v>
      </c>
      <c r="H65" s="11">
        <v>3302799</v>
      </c>
      <c r="I65" s="11"/>
      <c r="J65" s="11">
        <v>12961854</v>
      </c>
      <c r="K65" s="11">
        <v>2534715</v>
      </c>
      <c r="L65" s="11">
        <v>12528783</v>
      </c>
      <c r="M65" s="11">
        <f t="shared" si="5"/>
        <v>105649231</v>
      </c>
    </row>
    <row r="66" spans="1:13" ht="13.5">
      <c r="A66" s="27">
        <v>34942</v>
      </c>
      <c r="B66" s="11">
        <v>980530</v>
      </c>
      <c r="C66" s="11">
        <v>20291215</v>
      </c>
      <c r="D66" s="11">
        <v>14814401</v>
      </c>
      <c r="E66" s="11">
        <v>38827525</v>
      </c>
      <c r="F66" s="11">
        <v>4466622</v>
      </c>
      <c r="G66" s="11">
        <f t="shared" si="4"/>
        <v>43294147</v>
      </c>
      <c r="H66" s="11">
        <v>1532169</v>
      </c>
      <c r="I66" s="11"/>
      <c r="J66" s="11">
        <v>11046199</v>
      </c>
      <c r="K66" s="11">
        <v>2164504</v>
      </c>
      <c r="L66" s="11">
        <v>13467911</v>
      </c>
      <c r="M66" s="11">
        <f t="shared" si="5"/>
        <v>107591076</v>
      </c>
    </row>
    <row r="67" spans="1:13" ht="13.5">
      <c r="A67" s="27">
        <v>34972</v>
      </c>
      <c r="B67" s="11">
        <v>711229</v>
      </c>
      <c r="C67" s="11">
        <v>21189311</v>
      </c>
      <c r="D67" s="11">
        <v>16036723</v>
      </c>
      <c r="E67" s="11">
        <v>39434462</v>
      </c>
      <c r="F67" s="11">
        <v>5099408</v>
      </c>
      <c r="G67" s="11">
        <f t="shared" si="4"/>
        <v>44533870</v>
      </c>
      <c r="H67" s="11">
        <v>1302381</v>
      </c>
      <c r="I67" s="11"/>
      <c r="J67" s="11">
        <v>11251118</v>
      </c>
      <c r="K67" s="11">
        <v>6499146</v>
      </c>
      <c r="L67" s="11">
        <v>13680663</v>
      </c>
      <c r="M67" s="11">
        <f t="shared" si="5"/>
        <v>115204441</v>
      </c>
    </row>
    <row r="68" spans="1:13" ht="13.5">
      <c r="A68" s="27">
        <v>35003</v>
      </c>
      <c r="B68" s="11">
        <v>866295</v>
      </c>
      <c r="C68" s="11">
        <v>22136211</v>
      </c>
      <c r="D68" s="11">
        <v>18102757</v>
      </c>
      <c r="E68" s="11">
        <v>41150855</v>
      </c>
      <c r="F68" s="11">
        <v>4990097</v>
      </c>
      <c r="G68" s="11">
        <f t="shared" si="4"/>
        <v>46140952</v>
      </c>
      <c r="H68" s="11">
        <v>2409400</v>
      </c>
      <c r="I68" s="11"/>
      <c r="J68" s="11">
        <v>10942750</v>
      </c>
      <c r="K68" s="11">
        <v>2238917</v>
      </c>
      <c r="L68" s="11">
        <v>12980674</v>
      </c>
      <c r="M68" s="11">
        <f t="shared" si="5"/>
        <v>115817956</v>
      </c>
    </row>
    <row r="69" spans="1:13" ht="13.5">
      <c r="A69" s="27">
        <v>35033</v>
      </c>
      <c r="B69" s="11">
        <v>1049452</v>
      </c>
      <c r="C69" s="11">
        <v>22630910</v>
      </c>
      <c r="D69" s="11">
        <v>18842662</v>
      </c>
      <c r="E69" s="11">
        <v>42046678</v>
      </c>
      <c r="F69" s="11">
        <v>2694831</v>
      </c>
      <c r="G69" s="11">
        <f t="shared" si="4"/>
        <v>44741509</v>
      </c>
      <c r="H69" s="11">
        <v>2197429</v>
      </c>
      <c r="I69" s="11"/>
      <c r="J69" s="11">
        <v>9506328</v>
      </c>
      <c r="K69" s="11">
        <v>2680057</v>
      </c>
      <c r="L69" s="11">
        <v>13633550</v>
      </c>
      <c r="M69" s="11">
        <f t="shared" si="5"/>
        <v>115281897</v>
      </c>
    </row>
    <row r="70" spans="1:13" ht="13.5">
      <c r="A70" s="27">
        <v>35064</v>
      </c>
      <c r="B70" s="11">
        <v>1516101</v>
      </c>
      <c r="C70" s="11">
        <v>24107370</v>
      </c>
      <c r="D70" s="11">
        <v>19336606</v>
      </c>
      <c r="E70" s="11">
        <v>42511141</v>
      </c>
      <c r="F70" s="11">
        <v>3353042</v>
      </c>
      <c r="G70" s="11">
        <f t="shared" si="4"/>
        <v>45864183</v>
      </c>
      <c r="H70" s="11">
        <v>2269936</v>
      </c>
      <c r="I70" s="11"/>
      <c r="J70" s="11">
        <v>10180013</v>
      </c>
      <c r="K70" s="11">
        <v>4445855</v>
      </c>
      <c r="L70" s="11">
        <v>13604789</v>
      </c>
      <c r="M70" s="11">
        <f t="shared" si="5"/>
        <v>121324853</v>
      </c>
    </row>
    <row r="71" spans="1:13" ht="13.5">
      <c r="A71" s="27">
        <v>35095</v>
      </c>
      <c r="B71" s="11">
        <v>1085395</v>
      </c>
      <c r="C71" s="11">
        <v>23153725</v>
      </c>
      <c r="D71" s="11">
        <v>18280633</v>
      </c>
      <c r="E71" s="11">
        <v>42792061</v>
      </c>
      <c r="F71" s="11">
        <v>3503868</v>
      </c>
      <c r="G71" s="11">
        <f t="shared" si="4"/>
        <v>46295929</v>
      </c>
      <c r="H71" s="11">
        <v>2533203</v>
      </c>
      <c r="I71" s="11"/>
      <c r="J71" s="11">
        <v>11797831</v>
      </c>
      <c r="K71" s="11">
        <v>2033319</v>
      </c>
      <c r="L71" s="11">
        <v>12809551</v>
      </c>
      <c r="M71" s="11">
        <f>B71+C71+D71+G71+H71+J71+K71+L71</f>
        <v>117989586</v>
      </c>
    </row>
    <row r="72" spans="1:13" ht="13.5">
      <c r="A72" s="27">
        <v>35123</v>
      </c>
      <c r="B72" s="11">
        <v>1023430</v>
      </c>
      <c r="C72" s="11">
        <v>24275024</v>
      </c>
      <c r="D72" s="11">
        <v>17605254</v>
      </c>
      <c r="E72" s="11">
        <v>44591429</v>
      </c>
      <c r="F72" s="11">
        <v>2730395</v>
      </c>
      <c r="G72" s="11">
        <f t="shared" si="4"/>
        <v>47321824</v>
      </c>
      <c r="H72" s="11">
        <v>2683800</v>
      </c>
      <c r="I72" s="11"/>
      <c r="J72" s="11">
        <v>11825779</v>
      </c>
      <c r="K72" s="11">
        <v>2072581</v>
      </c>
      <c r="L72" s="11">
        <v>12311951</v>
      </c>
      <c r="M72" s="11">
        <f aca="true" t="shared" si="6" ref="M72:M94">B72+C72+D72+G72+H72+J72+K72+L72</f>
        <v>119119643</v>
      </c>
    </row>
    <row r="73" spans="1:13" ht="13.5">
      <c r="A73" s="27">
        <v>35155</v>
      </c>
      <c r="B73" s="11">
        <v>1028978</v>
      </c>
      <c r="C73" s="11">
        <v>24570879</v>
      </c>
      <c r="D73" s="11">
        <v>18234076</v>
      </c>
      <c r="E73" s="11">
        <v>45879135</v>
      </c>
      <c r="F73" s="11">
        <v>3084599</v>
      </c>
      <c r="G73" s="11">
        <f t="shared" si="4"/>
        <v>48963734</v>
      </c>
      <c r="H73" s="11">
        <v>1744017</v>
      </c>
      <c r="I73" s="11"/>
      <c r="J73" s="11">
        <v>11308977</v>
      </c>
      <c r="K73" s="11">
        <v>3892648</v>
      </c>
      <c r="L73" s="11">
        <v>16176637</v>
      </c>
      <c r="M73" s="11">
        <f t="shared" si="6"/>
        <v>125919946</v>
      </c>
    </row>
    <row r="74" spans="1:13" ht="13.5">
      <c r="A74" s="27">
        <v>35185</v>
      </c>
      <c r="B74" s="11">
        <v>1277591</v>
      </c>
      <c r="C74" s="11">
        <v>23625080</v>
      </c>
      <c r="D74" s="11">
        <v>20140548</v>
      </c>
      <c r="E74" s="11">
        <v>44093022</v>
      </c>
      <c r="F74" s="11">
        <v>2693746</v>
      </c>
      <c r="G74" s="11">
        <f t="shared" si="4"/>
        <v>46786768</v>
      </c>
      <c r="H74" s="11">
        <v>2595543</v>
      </c>
      <c r="I74" s="11"/>
      <c r="J74" s="11">
        <v>10650727</v>
      </c>
      <c r="K74" s="11">
        <v>4141930</v>
      </c>
      <c r="L74" s="11">
        <v>16274266</v>
      </c>
      <c r="M74" s="11">
        <f t="shared" si="6"/>
        <v>125492453</v>
      </c>
    </row>
    <row r="75" spans="1:13" ht="13.5">
      <c r="A75" s="27">
        <v>35216</v>
      </c>
      <c r="B75" s="11">
        <v>879639</v>
      </c>
      <c r="C75" s="11">
        <v>23426642</v>
      </c>
      <c r="D75" s="11">
        <v>19884325</v>
      </c>
      <c r="E75" s="11">
        <v>44689920</v>
      </c>
      <c r="F75" s="11">
        <v>2328100</v>
      </c>
      <c r="G75" s="11">
        <f t="shared" si="4"/>
        <v>47018020</v>
      </c>
      <c r="H75" s="11">
        <v>2207620</v>
      </c>
      <c r="I75" s="11"/>
      <c r="J75" s="11">
        <v>12411716</v>
      </c>
      <c r="K75" s="11">
        <v>2944757</v>
      </c>
      <c r="L75" s="11">
        <v>14198019</v>
      </c>
      <c r="M75" s="11">
        <f t="shared" si="6"/>
        <v>122970738</v>
      </c>
    </row>
    <row r="76" spans="1:13" ht="13.5">
      <c r="A76" s="27">
        <v>35246</v>
      </c>
      <c r="B76" s="11">
        <v>687803</v>
      </c>
      <c r="C76" s="11">
        <v>23947146</v>
      </c>
      <c r="D76" s="11">
        <v>19464070</v>
      </c>
      <c r="E76" s="11">
        <v>43818250</v>
      </c>
      <c r="F76" s="11">
        <v>2714011</v>
      </c>
      <c r="G76" s="11">
        <f t="shared" si="4"/>
        <v>46532261</v>
      </c>
      <c r="H76" s="11">
        <v>2466981</v>
      </c>
      <c r="I76" s="11"/>
      <c r="J76" s="11">
        <v>11912009</v>
      </c>
      <c r="K76" s="11">
        <v>2867299</v>
      </c>
      <c r="L76" s="11">
        <v>13714880</v>
      </c>
      <c r="M76" s="11">
        <f t="shared" si="6"/>
        <v>121592449</v>
      </c>
    </row>
    <row r="77" spans="1:13" ht="13.5">
      <c r="A77" s="27">
        <v>35277</v>
      </c>
      <c r="B77" s="11">
        <v>1044129</v>
      </c>
      <c r="C77" s="11">
        <v>22926741</v>
      </c>
      <c r="D77" s="11">
        <v>18518164</v>
      </c>
      <c r="E77" s="11">
        <v>46601420</v>
      </c>
      <c r="F77" s="11">
        <v>5871986</v>
      </c>
      <c r="G77" s="11">
        <f t="shared" si="4"/>
        <v>52473406</v>
      </c>
      <c r="H77" s="11">
        <v>1339292</v>
      </c>
      <c r="I77" s="11"/>
      <c r="J77" s="11">
        <v>10807818</v>
      </c>
      <c r="K77" s="11">
        <v>3626678</v>
      </c>
      <c r="L77" s="11">
        <v>15111030</v>
      </c>
      <c r="M77" s="11">
        <f t="shared" si="6"/>
        <v>125847258</v>
      </c>
    </row>
    <row r="78" spans="1:13" ht="13.5">
      <c r="A78" s="27">
        <v>35308</v>
      </c>
      <c r="B78" s="11">
        <v>909143</v>
      </c>
      <c r="C78" s="11">
        <v>23016013</v>
      </c>
      <c r="D78" s="11">
        <v>17264465</v>
      </c>
      <c r="E78" s="11">
        <v>47578262</v>
      </c>
      <c r="F78" s="11">
        <v>5831560</v>
      </c>
      <c r="G78" s="11">
        <f t="shared" si="4"/>
        <v>53409822</v>
      </c>
      <c r="H78" s="11">
        <v>2071593</v>
      </c>
      <c r="I78" s="11"/>
      <c r="J78" s="11">
        <v>11978187</v>
      </c>
      <c r="K78" s="11">
        <v>4192680</v>
      </c>
      <c r="L78" s="11">
        <v>14380913</v>
      </c>
      <c r="M78" s="11">
        <f t="shared" si="6"/>
        <v>127222816</v>
      </c>
    </row>
    <row r="79" spans="1:13" ht="13.5">
      <c r="A79" s="27">
        <v>35338</v>
      </c>
      <c r="B79" s="11">
        <v>981576</v>
      </c>
      <c r="C79" s="11">
        <v>22027975</v>
      </c>
      <c r="D79" s="11">
        <v>17534310</v>
      </c>
      <c r="E79" s="11">
        <v>47610992</v>
      </c>
      <c r="F79" s="11">
        <v>5678659</v>
      </c>
      <c r="G79" s="11">
        <f t="shared" si="4"/>
        <v>53289651</v>
      </c>
      <c r="H79" s="11">
        <v>2574688</v>
      </c>
      <c r="I79" s="11"/>
      <c r="J79" s="11">
        <v>10166365</v>
      </c>
      <c r="K79" s="11">
        <v>3135797</v>
      </c>
      <c r="L79" s="11">
        <v>19501729</v>
      </c>
      <c r="M79" s="11">
        <f t="shared" si="6"/>
        <v>129212091</v>
      </c>
    </row>
    <row r="80" spans="1:13" ht="13.5">
      <c r="A80" s="27">
        <v>35369</v>
      </c>
      <c r="B80" s="11">
        <v>1061930</v>
      </c>
      <c r="C80" s="11">
        <v>22685680</v>
      </c>
      <c r="D80" s="11">
        <v>15618418</v>
      </c>
      <c r="E80" s="11">
        <v>50461881</v>
      </c>
      <c r="F80" s="11">
        <v>5549340</v>
      </c>
      <c r="G80" s="11">
        <f t="shared" si="4"/>
        <v>56011221</v>
      </c>
      <c r="H80" s="11">
        <v>1538665</v>
      </c>
      <c r="I80" s="11"/>
      <c r="J80" s="11">
        <v>10019332</v>
      </c>
      <c r="K80" s="11">
        <v>3291228</v>
      </c>
      <c r="L80" s="11">
        <v>15581359</v>
      </c>
      <c r="M80" s="11">
        <f t="shared" si="6"/>
        <v>125807833</v>
      </c>
    </row>
    <row r="81" spans="1:13" ht="13.5">
      <c r="A81" s="27">
        <v>35399</v>
      </c>
      <c r="B81" s="11">
        <v>848263</v>
      </c>
      <c r="C81" s="11">
        <v>22739461</v>
      </c>
      <c r="D81" s="11">
        <v>16372754</v>
      </c>
      <c r="E81" s="11">
        <v>50806943</v>
      </c>
      <c r="F81" s="11">
        <v>5426950</v>
      </c>
      <c r="G81" s="11">
        <f t="shared" si="4"/>
        <v>56233893</v>
      </c>
      <c r="H81" s="11">
        <v>2181291</v>
      </c>
      <c r="I81" s="11"/>
      <c r="J81" s="11">
        <v>10398862</v>
      </c>
      <c r="K81" s="11">
        <v>4569457</v>
      </c>
      <c r="L81" s="11">
        <v>17622927</v>
      </c>
      <c r="M81" s="11">
        <f t="shared" si="6"/>
        <v>130966908</v>
      </c>
    </row>
    <row r="82" spans="1:13" ht="13.5">
      <c r="A82" s="27">
        <v>35430</v>
      </c>
      <c r="B82" s="11">
        <v>1631592</v>
      </c>
      <c r="C82" s="11">
        <v>21936034</v>
      </c>
      <c r="D82" s="11">
        <v>16986641</v>
      </c>
      <c r="E82" s="11">
        <v>49386847</v>
      </c>
      <c r="F82" s="11">
        <v>5176295</v>
      </c>
      <c r="G82" s="11">
        <f t="shared" si="4"/>
        <v>54563142</v>
      </c>
      <c r="H82" s="11">
        <v>3150666</v>
      </c>
      <c r="I82" s="11"/>
      <c r="J82" s="11">
        <v>10247484</v>
      </c>
      <c r="K82" s="11">
        <v>7512208</v>
      </c>
      <c r="L82" s="11">
        <v>19959802</v>
      </c>
      <c r="M82" s="11">
        <f t="shared" si="6"/>
        <v>135987569</v>
      </c>
    </row>
    <row r="83" spans="1:13" ht="13.5">
      <c r="A83" s="27">
        <v>35461</v>
      </c>
      <c r="B83" s="11">
        <v>1030408</v>
      </c>
      <c r="C83" s="11">
        <v>22882920</v>
      </c>
      <c r="D83" s="11">
        <v>15749400</v>
      </c>
      <c r="E83" s="11">
        <v>51073903</v>
      </c>
      <c r="F83" s="11">
        <v>5118172</v>
      </c>
      <c r="G83" s="11">
        <f t="shared" si="4"/>
        <v>56192075</v>
      </c>
      <c r="H83" s="11">
        <v>3536558</v>
      </c>
      <c r="I83" s="11"/>
      <c r="J83" s="11">
        <v>10341480</v>
      </c>
      <c r="K83" s="11">
        <v>3572913</v>
      </c>
      <c r="L83" s="11">
        <v>21071983</v>
      </c>
      <c r="M83" s="11">
        <f t="shared" si="6"/>
        <v>134377737</v>
      </c>
    </row>
    <row r="84" spans="1:13" ht="13.5">
      <c r="A84" s="27">
        <v>35489</v>
      </c>
      <c r="B84" s="11">
        <v>880839</v>
      </c>
      <c r="C84" s="11">
        <v>23131735</v>
      </c>
      <c r="D84" s="11">
        <v>14582057</v>
      </c>
      <c r="E84" s="11">
        <v>55159463</v>
      </c>
      <c r="F84" s="11">
        <v>5020827</v>
      </c>
      <c r="G84" s="11">
        <f t="shared" si="4"/>
        <v>60180290</v>
      </c>
      <c r="H84" s="11">
        <v>3563957</v>
      </c>
      <c r="I84" s="11"/>
      <c r="J84" s="11">
        <v>11201391</v>
      </c>
      <c r="K84" s="11">
        <v>5246744</v>
      </c>
      <c r="L84" s="11">
        <v>22223700</v>
      </c>
      <c r="M84" s="11">
        <f t="shared" si="6"/>
        <v>141010713</v>
      </c>
    </row>
    <row r="85" spans="1:13" ht="13.5">
      <c r="A85" s="27">
        <v>35520</v>
      </c>
      <c r="B85" s="11">
        <v>934826</v>
      </c>
      <c r="C85" s="11">
        <v>23026574</v>
      </c>
      <c r="D85" s="11">
        <v>18520519</v>
      </c>
      <c r="E85" s="11">
        <v>61912588</v>
      </c>
      <c r="F85" s="11">
        <v>5208677</v>
      </c>
      <c r="G85" s="11">
        <f t="shared" si="4"/>
        <v>67121265</v>
      </c>
      <c r="H85" s="11">
        <v>3794840</v>
      </c>
      <c r="I85" s="11"/>
      <c r="J85" s="11">
        <v>13958958</v>
      </c>
      <c r="K85" s="11">
        <v>4547403</v>
      </c>
      <c r="L85" s="11">
        <v>22266698</v>
      </c>
      <c r="M85" s="11">
        <f t="shared" si="6"/>
        <v>154171083</v>
      </c>
    </row>
    <row r="86" spans="1:13" ht="13.5">
      <c r="A86" s="27">
        <v>35550</v>
      </c>
      <c r="B86" s="11">
        <v>1146323</v>
      </c>
      <c r="C86" s="11">
        <v>23616928</v>
      </c>
      <c r="D86" s="11">
        <v>18801611</v>
      </c>
      <c r="E86" s="11">
        <v>62488542</v>
      </c>
      <c r="F86" s="11">
        <v>4466446</v>
      </c>
      <c r="G86" s="11">
        <f t="shared" si="4"/>
        <v>66954988</v>
      </c>
      <c r="H86" s="11">
        <v>3947116</v>
      </c>
      <c r="I86" s="11"/>
      <c r="J86" s="11">
        <v>13010173</v>
      </c>
      <c r="K86" s="11">
        <v>2615822</v>
      </c>
      <c r="L86" s="11">
        <v>24036337</v>
      </c>
      <c r="M86" s="11">
        <f t="shared" si="6"/>
        <v>154129298</v>
      </c>
    </row>
    <row r="87" spans="1:13" ht="13.5">
      <c r="A87" s="27">
        <v>35581</v>
      </c>
      <c r="B87" s="11">
        <v>935098</v>
      </c>
      <c r="C87" s="11">
        <v>27173983</v>
      </c>
      <c r="D87" s="11">
        <v>18339568</v>
      </c>
      <c r="E87" s="11">
        <v>64318245</v>
      </c>
      <c r="F87" s="11">
        <v>4419603</v>
      </c>
      <c r="G87" s="11">
        <f t="shared" si="4"/>
        <v>68737848</v>
      </c>
      <c r="H87" s="11">
        <v>3979722</v>
      </c>
      <c r="I87" s="11"/>
      <c r="J87" s="11">
        <v>11430237</v>
      </c>
      <c r="K87" s="11">
        <v>2585348</v>
      </c>
      <c r="L87" s="11">
        <v>22895835</v>
      </c>
      <c r="M87" s="11">
        <f t="shared" si="6"/>
        <v>156077639</v>
      </c>
    </row>
    <row r="88" spans="1:13" ht="13.5">
      <c r="A88" s="27">
        <v>35611</v>
      </c>
      <c r="B88" s="11">
        <v>1076339</v>
      </c>
      <c r="C88" s="11">
        <v>26674050</v>
      </c>
      <c r="D88" s="11">
        <v>17942987</v>
      </c>
      <c r="E88" s="11">
        <v>50967743</v>
      </c>
      <c r="F88" s="11">
        <v>4454444</v>
      </c>
      <c r="G88" s="11">
        <f t="shared" si="4"/>
        <v>55422187</v>
      </c>
      <c r="H88" s="11">
        <v>4026797</v>
      </c>
      <c r="I88" s="11"/>
      <c r="J88" s="11">
        <v>13239831</v>
      </c>
      <c r="K88" s="11">
        <v>2378482</v>
      </c>
      <c r="L88" s="11">
        <v>20500551</v>
      </c>
      <c r="M88" s="11">
        <f t="shared" si="6"/>
        <v>141261224</v>
      </c>
    </row>
    <row r="89" spans="1:13" ht="13.5">
      <c r="A89" s="27">
        <v>35642</v>
      </c>
      <c r="B89" s="11">
        <v>1243137</v>
      </c>
      <c r="C89" s="11">
        <v>27674800</v>
      </c>
      <c r="D89" s="11">
        <v>20013177</v>
      </c>
      <c r="E89" s="11">
        <v>50806784</v>
      </c>
      <c r="F89" s="11">
        <v>4475876</v>
      </c>
      <c r="G89" s="11">
        <f t="shared" si="4"/>
        <v>55282660</v>
      </c>
      <c r="H89" s="11">
        <v>3654333</v>
      </c>
      <c r="I89" s="11"/>
      <c r="J89" s="11">
        <v>13525918</v>
      </c>
      <c r="K89" s="11">
        <v>3428566</v>
      </c>
      <c r="L89" s="11">
        <v>21230715</v>
      </c>
      <c r="M89" s="11">
        <f t="shared" si="6"/>
        <v>146053306</v>
      </c>
    </row>
    <row r="90" spans="1:13" ht="13.5">
      <c r="A90" s="27">
        <v>35673</v>
      </c>
      <c r="B90" s="11">
        <v>1014528</v>
      </c>
      <c r="C90" s="11">
        <v>28566110</v>
      </c>
      <c r="D90" s="11">
        <v>19358274</v>
      </c>
      <c r="E90" s="11">
        <v>53053009</v>
      </c>
      <c r="F90" s="11">
        <v>5659196</v>
      </c>
      <c r="G90" s="11">
        <f t="shared" si="4"/>
        <v>58712205</v>
      </c>
      <c r="H90" s="11">
        <v>2870487</v>
      </c>
      <c r="I90" s="11"/>
      <c r="J90" s="11">
        <v>13672830</v>
      </c>
      <c r="K90" s="11">
        <v>2603138</v>
      </c>
      <c r="L90" s="11">
        <v>18716525</v>
      </c>
      <c r="M90" s="11">
        <f t="shared" si="6"/>
        <v>145514097</v>
      </c>
    </row>
    <row r="91" spans="1:13" ht="13.5">
      <c r="A91" s="27">
        <v>35703</v>
      </c>
      <c r="B91" s="11">
        <v>1163372</v>
      </c>
      <c r="C91" s="11">
        <v>28650817</v>
      </c>
      <c r="D91" s="11">
        <v>21983446</v>
      </c>
      <c r="E91" s="11">
        <v>51576137</v>
      </c>
      <c r="F91" s="11">
        <v>6962548</v>
      </c>
      <c r="G91" s="11">
        <f t="shared" si="4"/>
        <v>58538685</v>
      </c>
      <c r="H91" s="11">
        <v>3337051</v>
      </c>
      <c r="I91" s="11"/>
      <c r="J91" s="11">
        <v>12321943</v>
      </c>
      <c r="K91" s="11">
        <v>2045173</v>
      </c>
      <c r="L91" s="11">
        <v>19318678</v>
      </c>
      <c r="M91" s="11">
        <f t="shared" si="6"/>
        <v>147359165</v>
      </c>
    </row>
    <row r="92" spans="1:13" ht="13.5">
      <c r="A92" s="27">
        <v>35734</v>
      </c>
      <c r="B92" s="11">
        <v>967080</v>
      </c>
      <c r="C92" s="11">
        <v>29071135</v>
      </c>
      <c r="D92" s="11">
        <v>20394420</v>
      </c>
      <c r="E92" s="11">
        <v>52429863</v>
      </c>
      <c r="F92" s="11">
        <v>7077027</v>
      </c>
      <c r="G92" s="11">
        <f t="shared" si="4"/>
        <v>59506890</v>
      </c>
      <c r="H92" s="11">
        <v>3005245</v>
      </c>
      <c r="I92" s="11"/>
      <c r="J92" s="11">
        <v>11048449</v>
      </c>
      <c r="K92" s="11">
        <v>2878785</v>
      </c>
      <c r="L92" s="11">
        <v>20360909</v>
      </c>
      <c r="M92" s="11">
        <f t="shared" si="6"/>
        <v>147232913</v>
      </c>
    </row>
    <row r="93" spans="1:13" ht="13.5">
      <c r="A93" s="27">
        <v>35764</v>
      </c>
      <c r="B93" s="11">
        <v>863041</v>
      </c>
      <c r="C93" s="11">
        <v>29116792</v>
      </c>
      <c r="D93" s="11">
        <v>19475345</v>
      </c>
      <c r="E93" s="11">
        <v>48180427</v>
      </c>
      <c r="F93" s="11">
        <v>7061431</v>
      </c>
      <c r="G93" s="11">
        <f t="shared" si="4"/>
        <v>55241858</v>
      </c>
      <c r="H93" s="11">
        <v>2753519</v>
      </c>
      <c r="I93" s="11"/>
      <c r="J93" s="11">
        <v>10434104</v>
      </c>
      <c r="K93" s="11">
        <v>2736547</v>
      </c>
      <c r="L93" s="11">
        <v>22981207</v>
      </c>
      <c r="M93" s="11">
        <f t="shared" si="6"/>
        <v>143602413</v>
      </c>
    </row>
    <row r="94" spans="1:13" ht="13.5">
      <c r="A94" s="27">
        <v>35795</v>
      </c>
      <c r="B94" s="11">
        <v>1793583</v>
      </c>
      <c r="C94" s="11">
        <v>27373799</v>
      </c>
      <c r="D94" s="11">
        <v>21350211</v>
      </c>
      <c r="E94" s="11">
        <v>50262792</v>
      </c>
      <c r="F94" s="11">
        <v>8736346</v>
      </c>
      <c r="G94" s="11">
        <f t="shared" si="4"/>
        <v>58999138</v>
      </c>
      <c r="H94" s="11">
        <v>3169818</v>
      </c>
      <c r="I94" s="11"/>
      <c r="J94" s="11">
        <v>9615525</v>
      </c>
      <c r="K94" s="11">
        <v>2506250</v>
      </c>
      <c r="L94" s="11">
        <v>23535584</v>
      </c>
      <c r="M94" s="11">
        <f t="shared" si="6"/>
        <v>148343908</v>
      </c>
    </row>
    <row r="95" spans="1:13" ht="13.5">
      <c r="A95" s="27">
        <v>35826</v>
      </c>
      <c r="B95" s="11">
        <v>907803</v>
      </c>
      <c r="C95" s="11">
        <v>27153340</v>
      </c>
      <c r="D95" s="11">
        <v>18767804</v>
      </c>
      <c r="E95" s="11">
        <v>50066422</v>
      </c>
      <c r="F95" s="11">
        <v>8949738</v>
      </c>
      <c r="G95" s="11">
        <v>59016160</v>
      </c>
      <c r="H95" s="11">
        <v>2996874</v>
      </c>
      <c r="I95" s="11"/>
      <c r="J95" s="11">
        <v>11181065</v>
      </c>
      <c r="K95" s="11">
        <v>3244077</v>
      </c>
      <c r="L95" s="11">
        <v>28905851</v>
      </c>
      <c r="M95" s="11">
        <v>152172974</v>
      </c>
    </row>
    <row r="96" spans="1:13" ht="13.5">
      <c r="A96" s="27">
        <v>35854</v>
      </c>
      <c r="B96" s="11">
        <v>790958</v>
      </c>
      <c r="C96" s="11">
        <v>28908820</v>
      </c>
      <c r="D96" s="11">
        <v>19037241</v>
      </c>
      <c r="E96" s="11">
        <v>49839643</v>
      </c>
      <c r="F96" s="11">
        <v>8402274</v>
      </c>
      <c r="G96" s="11">
        <v>58241917</v>
      </c>
      <c r="H96" s="11">
        <v>2989245</v>
      </c>
      <c r="I96" s="11"/>
      <c r="J96" s="11">
        <v>10138109</v>
      </c>
      <c r="K96" s="11">
        <v>2994368</v>
      </c>
      <c r="L96" s="11">
        <v>27609650</v>
      </c>
      <c r="M96" s="11">
        <v>150710308</v>
      </c>
    </row>
    <row r="97" spans="1:13" ht="13.5">
      <c r="A97" s="27">
        <v>35885</v>
      </c>
      <c r="B97" s="11">
        <v>1267059</v>
      </c>
      <c r="C97" s="11">
        <v>27919361</v>
      </c>
      <c r="D97" s="11">
        <v>18688500</v>
      </c>
      <c r="E97" s="11">
        <v>44600161</v>
      </c>
      <c r="F97" s="11">
        <v>6178738</v>
      </c>
      <c r="G97" s="11">
        <v>50778899</v>
      </c>
      <c r="H97" s="11">
        <v>3206169</v>
      </c>
      <c r="I97" s="11"/>
      <c r="J97" s="11">
        <v>11413939</v>
      </c>
      <c r="K97" s="11">
        <v>3144862</v>
      </c>
      <c r="L97" s="11">
        <v>36059515</v>
      </c>
      <c r="M97" s="11">
        <v>152478304</v>
      </c>
    </row>
    <row r="98" spans="1:13" ht="13.5">
      <c r="A98" s="27">
        <v>35915</v>
      </c>
      <c r="B98" s="11">
        <v>1311392</v>
      </c>
      <c r="C98" s="11">
        <v>27778849</v>
      </c>
      <c r="D98" s="11">
        <v>19319566</v>
      </c>
      <c r="E98" s="11">
        <v>40714265</v>
      </c>
      <c r="F98" s="11">
        <v>6642434</v>
      </c>
      <c r="G98" s="11">
        <v>47356699</v>
      </c>
      <c r="H98" s="11">
        <v>2641237</v>
      </c>
      <c r="I98" s="11"/>
      <c r="J98" s="11">
        <v>12817278</v>
      </c>
      <c r="K98" s="11">
        <v>1298234</v>
      </c>
      <c r="L98" s="11">
        <v>39089528</v>
      </c>
      <c r="M98" s="11">
        <v>151612783</v>
      </c>
    </row>
    <row r="99" spans="1:13" ht="13.5">
      <c r="A99" s="27">
        <v>35946</v>
      </c>
      <c r="B99" s="11">
        <v>879999</v>
      </c>
      <c r="C99" s="11">
        <v>28615871</v>
      </c>
      <c r="D99" s="11">
        <v>18701576</v>
      </c>
      <c r="E99" s="11">
        <v>40079372</v>
      </c>
      <c r="F99" s="11">
        <v>6687696</v>
      </c>
      <c r="G99" s="11">
        <v>46767068</v>
      </c>
      <c r="H99" s="11">
        <v>2711313</v>
      </c>
      <c r="I99" s="11"/>
      <c r="J99" s="11">
        <v>13475887</v>
      </c>
      <c r="K99" s="11">
        <v>2226381</v>
      </c>
      <c r="L99" s="11">
        <v>40596105</v>
      </c>
      <c r="M99" s="11">
        <v>153974200</v>
      </c>
    </row>
    <row r="100" spans="1:13" ht="13.5">
      <c r="A100" s="27">
        <v>35976</v>
      </c>
      <c r="B100" s="11">
        <v>1200848</v>
      </c>
      <c r="C100" s="11">
        <v>29025882</v>
      </c>
      <c r="D100" s="11">
        <v>20060825</v>
      </c>
      <c r="E100" s="11">
        <v>39365651</v>
      </c>
      <c r="F100" s="11">
        <v>5083138</v>
      </c>
      <c r="G100" s="11">
        <v>44448789</v>
      </c>
      <c r="H100" s="11">
        <v>2628455</v>
      </c>
      <c r="I100" s="11"/>
      <c r="J100" s="11">
        <v>13254873</v>
      </c>
      <c r="K100" s="11">
        <v>1066970</v>
      </c>
      <c r="L100" s="11">
        <v>45932199</v>
      </c>
      <c r="M100" s="11">
        <v>157618841</v>
      </c>
    </row>
    <row r="101" spans="1:13" ht="13.5">
      <c r="A101" s="27">
        <v>36007</v>
      </c>
      <c r="B101" s="11">
        <v>1009440</v>
      </c>
      <c r="C101" s="11">
        <v>29643399</v>
      </c>
      <c r="D101" s="11">
        <v>19144137</v>
      </c>
      <c r="E101" s="11">
        <v>40056443</v>
      </c>
      <c r="F101" s="11">
        <v>4404023</v>
      </c>
      <c r="G101" s="11">
        <v>44460466</v>
      </c>
      <c r="H101" s="11">
        <v>2202944</v>
      </c>
      <c r="I101" s="11"/>
      <c r="J101" s="11">
        <v>14455153</v>
      </c>
      <c r="K101" s="11">
        <v>2103725</v>
      </c>
      <c r="L101" s="11">
        <v>46064463</v>
      </c>
      <c r="M101" s="11">
        <v>159083727</v>
      </c>
    </row>
    <row r="102" spans="1:13" ht="13.5">
      <c r="A102" s="27">
        <v>36038</v>
      </c>
      <c r="B102" s="11">
        <v>1247809</v>
      </c>
      <c r="C102" s="11">
        <v>30184626</v>
      </c>
      <c r="D102" s="11">
        <v>19165665</v>
      </c>
      <c r="E102" s="11">
        <v>39131836</v>
      </c>
      <c r="F102" s="11">
        <v>5324838</v>
      </c>
      <c r="G102" s="11">
        <v>44456674</v>
      </c>
      <c r="H102" s="11">
        <v>2198980</v>
      </c>
      <c r="I102" s="11"/>
      <c r="J102" s="11">
        <v>14253489</v>
      </c>
      <c r="K102" s="11">
        <v>1924153</v>
      </c>
      <c r="L102" s="11">
        <v>46528958</v>
      </c>
      <c r="M102" s="11">
        <v>159960354</v>
      </c>
    </row>
    <row r="103" spans="1:13" ht="13.5">
      <c r="A103" s="27">
        <v>36068</v>
      </c>
      <c r="B103" s="11">
        <v>1204776</v>
      </c>
      <c r="C103" s="11">
        <v>31496349</v>
      </c>
      <c r="D103" s="11">
        <v>19394634</v>
      </c>
      <c r="E103" s="11">
        <v>40022100</v>
      </c>
      <c r="F103" s="11">
        <v>5256408</v>
      </c>
      <c r="G103" s="11">
        <v>45278508</v>
      </c>
      <c r="H103" s="11">
        <v>2503877</v>
      </c>
      <c r="I103" s="11"/>
      <c r="J103" s="11">
        <v>13628151</v>
      </c>
      <c r="K103" s="11">
        <v>2948678</v>
      </c>
      <c r="L103" s="11">
        <v>45933549</v>
      </c>
      <c r="M103" s="11">
        <v>162388522</v>
      </c>
    </row>
    <row r="104" spans="1:13" ht="13.5">
      <c r="A104" s="27">
        <v>36099</v>
      </c>
      <c r="B104" s="11">
        <v>998395</v>
      </c>
      <c r="C104" s="11">
        <v>33457037</v>
      </c>
      <c r="D104" s="11">
        <v>18006390</v>
      </c>
      <c r="E104" s="11">
        <v>38782654</v>
      </c>
      <c r="F104" s="11">
        <v>5466761</v>
      </c>
      <c r="G104" s="11">
        <v>44249415</v>
      </c>
      <c r="H104" s="11">
        <v>2575215</v>
      </c>
      <c r="I104" s="11"/>
      <c r="J104" s="11">
        <v>15233362</v>
      </c>
      <c r="K104" s="11">
        <v>1767882</v>
      </c>
      <c r="L104" s="11">
        <v>54421061</v>
      </c>
      <c r="M104" s="11">
        <v>170708757</v>
      </c>
    </row>
    <row r="105" spans="1:13" ht="13.5">
      <c r="A105" s="27">
        <v>36129</v>
      </c>
      <c r="B105" s="11">
        <v>1254765</v>
      </c>
      <c r="C105" s="11">
        <v>29297802</v>
      </c>
      <c r="D105" s="11">
        <v>18374895</v>
      </c>
      <c r="E105" s="11">
        <v>39312301</v>
      </c>
      <c r="F105" s="11">
        <v>4380193</v>
      </c>
      <c r="G105" s="11">
        <v>43692494</v>
      </c>
      <c r="H105" s="11">
        <v>2801796</v>
      </c>
      <c r="I105" s="11"/>
      <c r="J105" s="11">
        <v>14784183</v>
      </c>
      <c r="K105" s="11">
        <v>2364413</v>
      </c>
      <c r="L105" s="11">
        <v>55109330</v>
      </c>
      <c r="M105" s="11">
        <v>167679678</v>
      </c>
    </row>
    <row r="106" spans="1:13" ht="13.5">
      <c r="A106" s="27">
        <v>36160</v>
      </c>
      <c r="B106" s="11">
        <v>1740833</v>
      </c>
      <c r="C106" s="11">
        <v>29050965</v>
      </c>
      <c r="D106" s="11">
        <v>19211427</v>
      </c>
      <c r="E106" s="11">
        <v>38367495</v>
      </c>
      <c r="F106" s="11">
        <v>4716352</v>
      </c>
      <c r="G106" s="11">
        <v>43083847</v>
      </c>
      <c r="H106" s="11">
        <v>2172257</v>
      </c>
      <c r="I106" s="11"/>
      <c r="J106" s="11">
        <v>16451803</v>
      </c>
      <c r="K106" s="11">
        <v>2019327</v>
      </c>
      <c r="L106" s="11">
        <v>59882938</v>
      </c>
      <c r="M106" s="11">
        <v>173613397</v>
      </c>
    </row>
    <row r="107" spans="1:13" ht="13.5">
      <c r="A107" s="27">
        <v>36191</v>
      </c>
      <c r="B107" s="11">
        <v>1131486</v>
      </c>
      <c r="C107" s="11">
        <v>29006854</v>
      </c>
      <c r="D107" s="11">
        <v>18931929</v>
      </c>
      <c r="E107" s="11">
        <v>38439840</v>
      </c>
      <c r="F107" s="11">
        <v>5334568</v>
      </c>
      <c r="G107" s="11">
        <v>43774408</v>
      </c>
      <c r="H107" s="11">
        <v>1999937</v>
      </c>
      <c r="I107" s="11">
        <v>16382061</v>
      </c>
      <c r="J107" s="11">
        <v>40302186</v>
      </c>
      <c r="K107" s="11">
        <v>1981643</v>
      </c>
      <c r="L107" s="11">
        <v>21785814</v>
      </c>
      <c r="M107" s="11">
        <v>175296318</v>
      </c>
    </row>
    <row r="108" spans="1:13" ht="13.5">
      <c r="A108" s="27">
        <v>36219</v>
      </c>
      <c r="B108" s="11">
        <v>1070399</v>
      </c>
      <c r="C108" s="11">
        <v>28698370</v>
      </c>
      <c r="D108" s="11">
        <v>20018790</v>
      </c>
      <c r="E108" s="11">
        <v>38718777</v>
      </c>
      <c r="F108" s="11">
        <v>5213285</v>
      </c>
      <c r="G108" s="11">
        <v>43932062</v>
      </c>
      <c r="H108" s="11">
        <v>2068837</v>
      </c>
      <c r="I108" s="11">
        <v>17739191</v>
      </c>
      <c r="J108" s="11">
        <v>42472734</v>
      </c>
      <c r="K108" s="11">
        <v>2521762</v>
      </c>
      <c r="L108" s="11">
        <v>22016804</v>
      </c>
      <c r="M108" s="11">
        <v>180538949</v>
      </c>
    </row>
    <row r="109" spans="1:13" ht="13.5">
      <c r="A109" s="27">
        <v>36250</v>
      </c>
      <c r="B109" s="11">
        <v>1481618</v>
      </c>
      <c r="C109" s="11">
        <v>30058855</v>
      </c>
      <c r="D109" s="11">
        <v>21375749</v>
      </c>
      <c r="E109" s="11">
        <v>39122501</v>
      </c>
      <c r="F109" s="11">
        <v>5502167</v>
      </c>
      <c r="G109" s="11">
        <v>44624668</v>
      </c>
      <c r="H109" s="11">
        <v>2507254</v>
      </c>
      <c r="I109" s="11">
        <v>15381113</v>
      </c>
      <c r="J109" s="11">
        <v>43200524</v>
      </c>
      <c r="K109" s="11">
        <v>4701881</v>
      </c>
      <c r="L109" s="11">
        <v>22695490</v>
      </c>
      <c r="M109" s="11">
        <v>186027152</v>
      </c>
    </row>
    <row r="110" spans="1:13" ht="13.5">
      <c r="A110" s="27">
        <v>36280</v>
      </c>
      <c r="B110" s="11">
        <v>1247865</v>
      </c>
      <c r="C110" s="11">
        <v>30986836</v>
      </c>
      <c r="D110" s="11">
        <v>22695837</v>
      </c>
      <c r="E110" s="11">
        <v>32291905</v>
      </c>
      <c r="F110" s="11">
        <v>5655028</v>
      </c>
      <c r="G110" s="11">
        <v>37946933</v>
      </c>
      <c r="H110" s="11">
        <v>1924307</v>
      </c>
      <c r="I110" s="11">
        <v>15714900</v>
      </c>
      <c r="J110" s="11">
        <v>48116647</v>
      </c>
      <c r="K110" s="11">
        <v>3452027</v>
      </c>
      <c r="L110" s="11">
        <v>22752917</v>
      </c>
      <c r="M110" s="11">
        <v>184838269</v>
      </c>
    </row>
    <row r="111" spans="1:13" ht="13.5">
      <c r="A111" s="27">
        <v>36311</v>
      </c>
      <c r="B111" s="11">
        <v>1556470</v>
      </c>
      <c r="C111" s="11">
        <v>28846198</v>
      </c>
      <c r="D111" s="11">
        <v>21007695</v>
      </c>
      <c r="E111" s="11">
        <v>33518075</v>
      </c>
      <c r="F111" s="11">
        <v>5776558</v>
      </c>
      <c r="G111" s="11">
        <v>39294633</v>
      </c>
      <c r="H111" s="11">
        <v>1997539</v>
      </c>
      <c r="I111" s="11">
        <v>15694397</v>
      </c>
      <c r="J111" s="11">
        <v>51147813</v>
      </c>
      <c r="K111" s="11">
        <v>4376247</v>
      </c>
      <c r="L111" s="11">
        <v>24507803</v>
      </c>
      <c r="M111" s="11">
        <v>188428795</v>
      </c>
    </row>
    <row r="112" spans="1:13" ht="13.5">
      <c r="A112" s="27">
        <v>36341</v>
      </c>
      <c r="B112" s="11">
        <v>1264161</v>
      </c>
      <c r="C112" s="11">
        <v>29211614</v>
      </c>
      <c r="D112" s="11">
        <v>23886735</v>
      </c>
      <c r="E112" s="11">
        <v>32648389</v>
      </c>
      <c r="F112" s="11">
        <v>5555462</v>
      </c>
      <c r="G112" s="11">
        <v>38203851</v>
      </c>
      <c r="H112" s="11">
        <v>1629845</v>
      </c>
      <c r="I112" s="11">
        <v>15545730</v>
      </c>
      <c r="J112" s="11">
        <v>48591693</v>
      </c>
      <c r="K112" s="11">
        <v>2005677</v>
      </c>
      <c r="L112" s="11">
        <v>22171974</v>
      </c>
      <c r="M112" s="11">
        <v>182511280</v>
      </c>
    </row>
    <row r="113" spans="1:13" ht="13.5">
      <c r="A113" s="27">
        <v>36372</v>
      </c>
      <c r="B113" s="11">
        <v>1053131</v>
      </c>
      <c r="C113" s="11">
        <v>30992501</v>
      </c>
      <c r="D113" s="11">
        <v>25922472</v>
      </c>
      <c r="E113" s="11">
        <v>31970223</v>
      </c>
      <c r="F113" s="11">
        <v>5514171</v>
      </c>
      <c r="G113" s="11">
        <v>37484394</v>
      </c>
      <c r="H113" s="11">
        <v>1601029</v>
      </c>
      <c r="I113" s="11">
        <v>15177969</v>
      </c>
      <c r="J113" s="11">
        <v>49633311</v>
      </c>
      <c r="K113" s="11">
        <v>4229607</v>
      </c>
      <c r="L113" s="11">
        <v>23727455</v>
      </c>
      <c r="M113" s="11">
        <v>189821869</v>
      </c>
    </row>
    <row r="114" spans="1:13" ht="13.5">
      <c r="A114" s="27">
        <v>36403</v>
      </c>
      <c r="B114" s="11">
        <v>1438421</v>
      </c>
      <c r="C114" s="11">
        <v>29854240</v>
      </c>
      <c r="D114" s="11">
        <v>26050800</v>
      </c>
      <c r="E114" s="11">
        <v>31607380</v>
      </c>
      <c r="F114" s="11">
        <v>5117540</v>
      </c>
      <c r="G114" s="11">
        <v>36724920</v>
      </c>
      <c r="H114" s="11">
        <v>1548163</v>
      </c>
      <c r="I114" s="11">
        <v>17685195</v>
      </c>
      <c r="J114" s="11">
        <v>51653500</v>
      </c>
      <c r="K114" s="11">
        <v>2788279</v>
      </c>
      <c r="L114" s="11">
        <v>23802528</v>
      </c>
      <c r="M114" s="11">
        <v>191546046</v>
      </c>
    </row>
    <row r="115" spans="1:13" ht="13.5">
      <c r="A115" s="27">
        <v>36433</v>
      </c>
      <c r="B115" s="11">
        <v>1570586</v>
      </c>
      <c r="C115" s="11">
        <v>32141501</v>
      </c>
      <c r="D115" s="11">
        <v>23494819</v>
      </c>
      <c r="E115" s="11">
        <v>31598993</v>
      </c>
      <c r="F115" s="11">
        <v>4722203</v>
      </c>
      <c r="G115" s="11">
        <v>36321196</v>
      </c>
      <c r="H115" s="11">
        <v>1856558</v>
      </c>
      <c r="I115" s="11">
        <v>16947923</v>
      </c>
      <c r="J115" s="11">
        <v>54155502</v>
      </c>
      <c r="K115" s="11">
        <v>4353211</v>
      </c>
      <c r="L115" s="11">
        <v>22087959</v>
      </c>
      <c r="M115" s="11">
        <v>192929255</v>
      </c>
    </row>
    <row r="116" spans="1:13" ht="13.5">
      <c r="A116" s="27">
        <v>36464</v>
      </c>
      <c r="B116" s="11">
        <v>1352840</v>
      </c>
      <c r="C116" s="11">
        <v>27123348</v>
      </c>
      <c r="D116" s="11">
        <v>24683360</v>
      </c>
      <c r="E116" s="11">
        <v>32171365</v>
      </c>
      <c r="F116" s="11">
        <v>5066183</v>
      </c>
      <c r="G116" s="11">
        <v>37237548</v>
      </c>
      <c r="H116" s="11">
        <v>1808007</v>
      </c>
      <c r="I116" s="11">
        <v>17535946</v>
      </c>
      <c r="J116" s="11">
        <v>54523322</v>
      </c>
      <c r="K116" s="11">
        <v>5766128</v>
      </c>
      <c r="L116" s="11">
        <v>27388263</v>
      </c>
      <c r="M116" s="11">
        <v>197418762</v>
      </c>
    </row>
    <row r="117" spans="1:13" ht="13.5">
      <c r="A117" s="27">
        <v>36494</v>
      </c>
      <c r="B117" s="11">
        <v>1194671</v>
      </c>
      <c r="C117" s="11">
        <v>28444724</v>
      </c>
      <c r="D117" s="11">
        <v>23604878</v>
      </c>
      <c r="E117" s="11">
        <v>32474370</v>
      </c>
      <c r="F117" s="11">
        <v>5660347</v>
      </c>
      <c r="G117" s="11">
        <v>38134717</v>
      </c>
      <c r="H117" s="11">
        <v>1735467</v>
      </c>
      <c r="I117" s="11">
        <v>16891750</v>
      </c>
      <c r="J117" s="11">
        <v>53659718</v>
      </c>
      <c r="K117" s="11">
        <v>5276121</v>
      </c>
      <c r="L117" s="11">
        <v>28465065</v>
      </c>
      <c r="M117" s="11">
        <v>197407111</v>
      </c>
    </row>
    <row r="118" spans="1:13" ht="13.5">
      <c r="A118" s="27">
        <v>36525</v>
      </c>
      <c r="B118" s="11">
        <v>3048933</v>
      </c>
      <c r="C118" s="11">
        <v>23922762</v>
      </c>
      <c r="D118" s="11">
        <v>25149889</v>
      </c>
      <c r="E118" s="11">
        <v>31825026</v>
      </c>
      <c r="F118" s="11">
        <v>4894041</v>
      </c>
      <c r="G118" s="11">
        <v>36719067</v>
      </c>
      <c r="H118" s="11">
        <v>1676573</v>
      </c>
      <c r="I118" s="11">
        <v>19083888</v>
      </c>
      <c r="J118" s="11">
        <v>54883995</v>
      </c>
      <c r="K118" s="11">
        <v>2903174</v>
      </c>
      <c r="L118" s="11">
        <v>25454765</v>
      </c>
      <c r="M118" s="11">
        <v>192843046</v>
      </c>
    </row>
    <row r="119" spans="1:13" ht="13.5">
      <c r="A119" s="27">
        <v>36556</v>
      </c>
      <c r="B119" s="11">
        <v>1857739</v>
      </c>
      <c r="C119" s="11">
        <v>24520184</v>
      </c>
      <c r="D119" s="11">
        <v>26274310</v>
      </c>
      <c r="E119" s="11">
        <v>31500954</v>
      </c>
      <c r="F119" s="11">
        <v>5361635</v>
      </c>
      <c r="G119" s="11">
        <v>36862589</v>
      </c>
      <c r="H119" s="11">
        <v>2151661</v>
      </c>
      <c r="I119" s="11">
        <v>18332231</v>
      </c>
      <c r="J119" s="11">
        <v>58847087</v>
      </c>
      <c r="K119" s="11">
        <v>5754229</v>
      </c>
      <c r="L119" s="11">
        <v>23974153</v>
      </c>
      <c r="M119" s="11">
        <v>198574183</v>
      </c>
    </row>
    <row r="120" spans="1:13" ht="13.5">
      <c r="A120" s="27">
        <v>36584</v>
      </c>
      <c r="B120" s="11">
        <v>1511537</v>
      </c>
      <c r="C120" s="11">
        <v>31401405</v>
      </c>
      <c r="D120" s="11">
        <v>28554702</v>
      </c>
      <c r="E120" s="11">
        <v>31779324</v>
      </c>
      <c r="F120" s="11">
        <v>5073470</v>
      </c>
      <c r="G120" s="11">
        <v>36852794</v>
      </c>
      <c r="H120" s="11">
        <v>2030654</v>
      </c>
      <c r="I120" s="11">
        <v>18186248</v>
      </c>
      <c r="J120" s="11">
        <v>58517087</v>
      </c>
      <c r="K120" s="11">
        <v>2262946</v>
      </c>
      <c r="L120" s="11">
        <v>25279293</v>
      </c>
      <c r="M120" s="11">
        <v>204596666</v>
      </c>
    </row>
    <row r="121" spans="1:13" ht="13.5">
      <c r="A121" s="27">
        <v>36616</v>
      </c>
      <c r="B121" s="11">
        <v>1442702</v>
      </c>
      <c r="C121" s="11">
        <v>31257932</v>
      </c>
      <c r="D121" s="11">
        <v>28656060</v>
      </c>
      <c r="E121" s="11">
        <v>32985452</v>
      </c>
      <c r="F121" s="11">
        <v>5275320</v>
      </c>
      <c r="G121" s="11">
        <v>38260772</v>
      </c>
      <c r="H121" s="11">
        <v>2115191</v>
      </c>
      <c r="I121" s="11">
        <v>16197759</v>
      </c>
      <c r="J121" s="11">
        <v>59141308</v>
      </c>
      <c r="K121" s="11">
        <v>6488356</v>
      </c>
      <c r="L121" s="11">
        <v>24658854</v>
      </c>
      <c r="M121" s="11">
        <v>208218934</v>
      </c>
    </row>
    <row r="122" spans="1:13" ht="13.5">
      <c r="A122" s="27">
        <v>36646</v>
      </c>
      <c r="B122" s="11">
        <v>1337940</v>
      </c>
      <c r="C122" s="11">
        <v>34553225</v>
      </c>
      <c r="D122" s="11">
        <v>27033504</v>
      </c>
      <c r="E122" s="11">
        <v>33182621</v>
      </c>
      <c r="F122" s="11">
        <v>5287869</v>
      </c>
      <c r="G122" s="11">
        <v>38470490</v>
      </c>
      <c r="H122" s="11">
        <v>1727871</v>
      </c>
      <c r="I122" s="11">
        <v>14198372</v>
      </c>
      <c r="J122" s="11">
        <v>61285913</v>
      </c>
      <c r="K122" s="11">
        <v>4983264</v>
      </c>
      <c r="L122" s="11">
        <v>22726330</v>
      </c>
      <c r="M122" s="11">
        <v>206316909</v>
      </c>
    </row>
    <row r="123" spans="1:13" ht="13.5">
      <c r="A123" s="27">
        <v>36677</v>
      </c>
      <c r="B123" s="11">
        <v>1769285</v>
      </c>
      <c r="C123" s="11">
        <v>36467061</v>
      </c>
      <c r="D123" s="11">
        <v>27828249</v>
      </c>
      <c r="E123" s="11">
        <v>33531000</v>
      </c>
      <c r="F123" s="11">
        <v>5187790</v>
      </c>
      <c r="G123" s="11">
        <v>38718790</v>
      </c>
      <c r="H123" s="11">
        <v>1683235</v>
      </c>
      <c r="I123" s="11">
        <v>12885144</v>
      </c>
      <c r="J123" s="11">
        <v>62125773</v>
      </c>
      <c r="K123" s="11">
        <v>2832932</v>
      </c>
      <c r="L123" s="11">
        <v>22237193</v>
      </c>
      <c r="M123" s="11">
        <v>206547662</v>
      </c>
    </row>
    <row r="124" spans="1:13" ht="13.5">
      <c r="A124" s="27">
        <v>36707</v>
      </c>
      <c r="B124" s="11">
        <v>1288662</v>
      </c>
      <c r="C124" s="11">
        <v>36098830</v>
      </c>
      <c r="D124" s="11">
        <v>26227791</v>
      </c>
      <c r="E124" s="11">
        <v>33356116</v>
      </c>
      <c r="F124" s="11">
        <v>5398823</v>
      </c>
      <c r="G124" s="11">
        <v>38754939</v>
      </c>
      <c r="H124" s="11">
        <v>1609175</v>
      </c>
      <c r="I124" s="11">
        <v>13527326</v>
      </c>
      <c r="J124" s="11">
        <v>65571834</v>
      </c>
      <c r="K124" s="11">
        <v>3142657</v>
      </c>
      <c r="L124" s="11">
        <v>19983127</v>
      </c>
      <c r="M124" s="11">
        <v>206204341</v>
      </c>
    </row>
    <row r="125" spans="1:13" ht="13.5">
      <c r="A125" s="27">
        <v>36738</v>
      </c>
      <c r="B125" s="11">
        <v>1513805</v>
      </c>
      <c r="C125" s="11">
        <v>34986698</v>
      </c>
      <c r="D125" s="11">
        <v>25645934</v>
      </c>
      <c r="E125" s="11">
        <v>33211573</v>
      </c>
      <c r="F125" s="11">
        <v>5792688</v>
      </c>
      <c r="G125" s="11">
        <v>39004261</v>
      </c>
      <c r="H125" s="11">
        <v>1514134</v>
      </c>
      <c r="I125" s="11">
        <v>12509189</v>
      </c>
      <c r="J125" s="11">
        <v>70187418</v>
      </c>
      <c r="K125" s="11">
        <v>3221917</v>
      </c>
      <c r="L125" s="11">
        <v>17857586</v>
      </c>
      <c r="M125" s="11">
        <v>206440942</v>
      </c>
    </row>
    <row r="126" spans="1:13" ht="13.5">
      <c r="A126" s="27">
        <v>36769</v>
      </c>
      <c r="B126" s="11">
        <v>2098607</v>
      </c>
      <c r="C126" s="11">
        <v>34091263</v>
      </c>
      <c r="D126" s="11">
        <v>29291610</v>
      </c>
      <c r="E126" s="11">
        <v>33000545</v>
      </c>
      <c r="F126" s="11">
        <v>5622120</v>
      </c>
      <c r="G126" s="11">
        <v>38622665</v>
      </c>
      <c r="H126" s="11">
        <v>1894949</v>
      </c>
      <c r="I126" s="11">
        <v>12338893</v>
      </c>
      <c r="J126" s="11">
        <v>70449433</v>
      </c>
      <c r="K126" s="11">
        <v>2462981</v>
      </c>
      <c r="L126" s="11">
        <v>19538066</v>
      </c>
      <c r="M126" s="11">
        <v>210788467</v>
      </c>
    </row>
    <row r="127" spans="1:13" ht="13.5">
      <c r="A127" s="27">
        <v>36799</v>
      </c>
      <c r="B127" s="11">
        <v>1471267</v>
      </c>
      <c r="C127" s="11">
        <v>38002571</v>
      </c>
      <c r="D127" s="11">
        <v>26877021</v>
      </c>
      <c r="E127" s="11">
        <v>33481413</v>
      </c>
      <c r="F127" s="11">
        <v>5909366</v>
      </c>
      <c r="G127" s="11">
        <v>39390779</v>
      </c>
      <c r="H127" s="11">
        <v>1575367</v>
      </c>
      <c r="I127" s="11">
        <v>12337557</v>
      </c>
      <c r="J127" s="11">
        <v>72222169</v>
      </c>
      <c r="K127" s="11">
        <v>3503829</v>
      </c>
      <c r="L127" s="11">
        <v>19816395</v>
      </c>
      <c r="M127" s="11">
        <v>215196955</v>
      </c>
    </row>
    <row r="128" spans="1:13" ht="13.5">
      <c r="A128" s="27">
        <v>36830</v>
      </c>
      <c r="B128" s="11">
        <v>1837040</v>
      </c>
      <c r="C128" s="11">
        <v>35945722</v>
      </c>
      <c r="D128" s="11">
        <v>27172042</v>
      </c>
      <c r="E128" s="11">
        <v>33679048</v>
      </c>
      <c r="F128" s="11">
        <v>5879603</v>
      </c>
      <c r="G128" s="11">
        <v>39558651</v>
      </c>
      <c r="H128" s="11">
        <v>1584115</v>
      </c>
      <c r="I128" s="11">
        <v>11899039</v>
      </c>
      <c r="J128" s="11">
        <v>73504562</v>
      </c>
      <c r="K128" s="11">
        <v>2342294</v>
      </c>
      <c r="L128" s="11">
        <v>18746142</v>
      </c>
      <c r="M128" s="11">
        <v>212589607</v>
      </c>
    </row>
    <row r="129" spans="1:13" ht="13.5">
      <c r="A129" s="27">
        <v>36860</v>
      </c>
      <c r="B129" s="11">
        <v>1947084</v>
      </c>
      <c r="C129" s="11">
        <v>33557440</v>
      </c>
      <c r="D129" s="11">
        <v>27885629</v>
      </c>
      <c r="E129" s="11">
        <v>34378543</v>
      </c>
      <c r="F129" s="11">
        <v>5973233</v>
      </c>
      <c r="G129" s="11">
        <v>40351776</v>
      </c>
      <c r="H129" s="11">
        <v>1738117</v>
      </c>
      <c r="I129" s="11">
        <v>11638463</v>
      </c>
      <c r="J129" s="11">
        <v>75257679</v>
      </c>
      <c r="K129" s="11">
        <v>2124985</v>
      </c>
      <c r="L129" s="11">
        <v>19043125</v>
      </c>
      <c r="M129" s="11">
        <v>213544298</v>
      </c>
    </row>
    <row r="130" spans="1:13" ht="13.5">
      <c r="A130" s="27">
        <v>36891</v>
      </c>
      <c r="B130" s="11">
        <v>3035986</v>
      </c>
      <c r="C130" s="11">
        <v>29199704</v>
      </c>
      <c r="D130" s="11">
        <v>29339160</v>
      </c>
      <c r="E130" s="11">
        <v>33876963</v>
      </c>
      <c r="F130" s="11">
        <v>6696791</v>
      </c>
      <c r="G130" s="11">
        <v>40573754</v>
      </c>
      <c r="H130" s="11">
        <v>1444998</v>
      </c>
      <c r="I130" s="11">
        <v>13160304</v>
      </c>
      <c r="J130" s="11">
        <v>73513953</v>
      </c>
      <c r="K130" s="11">
        <v>2936457</v>
      </c>
      <c r="L130" s="11">
        <v>28500906</v>
      </c>
      <c r="M130" s="11">
        <v>221705202</v>
      </c>
    </row>
    <row r="131" spans="1:13" ht="13.5">
      <c r="A131" s="27">
        <v>36922</v>
      </c>
      <c r="B131" s="11">
        <v>2176406</v>
      </c>
      <c r="C131" s="11">
        <v>28701578</v>
      </c>
      <c r="D131" s="11">
        <v>29128219</v>
      </c>
      <c r="E131" s="11">
        <v>33171252</v>
      </c>
      <c r="F131" s="11">
        <v>6788327</v>
      </c>
      <c r="G131" s="11">
        <v>39959579</v>
      </c>
      <c r="H131" s="11">
        <v>1515010</v>
      </c>
      <c r="I131" s="11">
        <v>12430693</v>
      </c>
      <c r="J131" s="11">
        <v>72577587</v>
      </c>
      <c r="K131" s="11">
        <v>2413049</v>
      </c>
      <c r="L131" s="11">
        <v>25161435</v>
      </c>
      <c r="M131" s="11">
        <v>214063556</v>
      </c>
    </row>
    <row r="132" spans="1:13" ht="13.5">
      <c r="A132" s="27">
        <v>36950</v>
      </c>
      <c r="B132" s="11">
        <v>1615718</v>
      </c>
      <c r="C132" s="11">
        <v>30613978</v>
      </c>
      <c r="D132" s="11">
        <v>29020154</v>
      </c>
      <c r="E132" s="11">
        <v>33106232</v>
      </c>
      <c r="F132" s="11">
        <v>7476035</v>
      </c>
      <c r="G132" s="11">
        <v>40582267</v>
      </c>
      <c r="H132" s="11">
        <v>1312802</v>
      </c>
      <c r="I132" s="11">
        <v>12474137</v>
      </c>
      <c r="J132" s="11">
        <v>73951462</v>
      </c>
      <c r="K132" s="11">
        <v>3958826</v>
      </c>
      <c r="L132" s="11">
        <v>25125013</v>
      </c>
      <c r="M132" s="11">
        <v>218654357</v>
      </c>
    </row>
    <row r="133" spans="1:13" ht="13.5">
      <c r="A133" s="27">
        <v>36981</v>
      </c>
      <c r="B133" s="11">
        <v>1800473</v>
      </c>
      <c r="C133" s="11">
        <v>27992511</v>
      </c>
      <c r="D133" s="11">
        <v>31217142</v>
      </c>
      <c r="E133" s="11">
        <v>33321937</v>
      </c>
      <c r="F133" s="11">
        <v>8056910</v>
      </c>
      <c r="G133" s="11">
        <v>41378847</v>
      </c>
      <c r="H133" s="11">
        <v>1284120</v>
      </c>
      <c r="I133" s="11">
        <v>12991180</v>
      </c>
      <c r="J133" s="11">
        <v>73613308</v>
      </c>
      <c r="K133" s="11">
        <v>4912351</v>
      </c>
      <c r="L133" s="11">
        <v>29746530</v>
      </c>
      <c r="M133" s="11">
        <v>224936462</v>
      </c>
    </row>
    <row r="134" spans="1:13" ht="13.5">
      <c r="A134" s="27">
        <v>37011</v>
      </c>
      <c r="B134" s="11">
        <v>2066421</v>
      </c>
      <c r="C134" s="11">
        <v>27540406</v>
      </c>
      <c r="D134" s="11">
        <v>30613217</v>
      </c>
      <c r="E134" s="11">
        <v>32947231</v>
      </c>
      <c r="F134" s="11">
        <v>7995160</v>
      </c>
      <c r="G134" s="11">
        <v>40942391</v>
      </c>
      <c r="H134" s="11">
        <v>1324487</v>
      </c>
      <c r="I134" s="11">
        <v>36908006</v>
      </c>
      <c r="J134" s="11">
        <v>52160713</v>
      </c>
      <c r="K134" s="11">
        <v>3082109</v>
      </c>
      <c r="L134" s="11">
        <v>25514168</v>
      </c>
      <c r="M134" s="11">
        <v>220151918</v>
      </c>
    </row>
    <row r="135" spans="1:13" ht="13.5">
      <c r="A135" s="27">
        <v>37042</v>
      </c>
      <c r="B135" s="11">
        <v>2095675</v>
      </c>
      <c r="C135" s="11">
        <v>30920366</v>
      </c>
      <c r="D135" s="11">
        <v>30704524</v>
      </c>
      <c r="E135" s="11">
        <v>33200939</v>
      </c>
      <c r="F135" s="11">
        <v>7988796</v>
      </c>
      <c r="G135" s="11">
        <v>41189735</v>
      </c>
      <c r="H135" s="11">
        <v>1080848</v>
      </c>
      <c r="I135" s="11">
        <v>35950123</v>
      </c>
      <c r="J135" s="11">
        <v>51845287</v>
      </c>
      <c r="K135" s="11">
        <v>3610447</v>
      </c>
      <c r="L135" s="11">
        <v>26418031</v>
      </c>
      <c r="M135" s="11">
        <v>223815036</v>
      </c>
    </row>
    <row r="136" spans="1:13" ht="13.5">
      <c r="A136" s="27">
        <v>37072</v>
      </c>
      <c r="B136" s="11">
        <v>1547895</v>
      </c>
      <c r="C136" s="11">
        <v>28744965</v>
      </c>
      <c r="D136" s="11">
        <v>30737827</v>
      </c>
      <c r="E136" s="11">
        <v>33131446</v>
      </c>
      <c r="F136" s="11">
        <v>8751800</v>
      </c>
      <c r="G136" s="11">
        <v>41883246</v>
      </c>
      <c r="H136" s="11">
        <v>1196856</v>
      </c>
      <c r="I136" s="11">
        <v>33749000</v>
      </c>
      <c r="J136" s="11">
        <v>52235573</v>
      </c>
      <c r="K136" s="11">
        <v>3211823</v>
      </c>
      <c r="L136" s="11">
        <v>27348369</v>
      </c>
      <c r="M136" s="11">
        <v>220655554</v>
      </c>
    </row>
    <row r="137" spans="1:13" ht="13.5">
      <c r="A137" s="27">
        <v>37103</v>
      </c>
      <c r="B137" s="11">
        <v>1960120</v>
      </c>
      <c r="C137" s="11">
        <v>30070194</v>
      </c>
      <c r="D137" s="11">
        <v>31600385</v>
      </c>
      <c r="E137" s="11">
        <v>34126990</v>
      </c>
      <c r="F137" s="11">
        <v>8928154</v>
      </c>
      <c r="G137" s="11">
        <v>43055144</v>
      </c>
      <c r="H137" s="11">
        <v>1203921</v>
      </c>
      <c r="I137" s="11">
        <v>35869342</v>
      </c>
      <c r="J137" s="11">
        <v>49352485</v>
      </c>
      <c r="K137" s="11">
        <v>4936711</v>
      </c>
      <c r="L137" s="11">
        <v>26409703</v>
      </c>
      <c r="M137" s="11">
        <v>224458005</v>
      </c>
    </row>
    <row r="138" spans="1:13" ht="13.5">
      <c r="A138" s="27">
        <v>37134</v>
      </c>
      <c r="B138" s="11">
        <v>1708904</v>
      </c>
      <c r="C138" s="11">
        <v>31389024</v>
      </c>
      <c r="D138" s="11">
        <v>31259025</v>
      </c>
      <c r="E138" s="11">
        <v>35034342</v>
      </c>
      <c r="F138" s="11">
        <v>8756896</v>
      </c>
      <c r="G138" s="11">
        <v>43791238</v>
      </c>
      <c r="H138" s="11">
        <v>997200</v>
      </c>
      <c r="I138" s="11">
        <v>37591377</v>
      </c>
      <c r="J138" s="11">
        <v>48564386</v>
      </c>
      <c r="K138" s="11">
        <v>2945187</v>
      </c>
      <c r="L138" s="11">
        <v>29085984</v>
      </c>
      <c r="M138" s="11">
        <v>227332325</v>
      </c>
    </row>
    <row r="139" spans="1:13" ht="13.5">
      <c r="A139" s="27">
        <v>37164</v>
      </c>
      <c r="B139" s="11">
        <v>1434071</v>
      </c>
      <c r="C139" s="11">
        <v>32234098</v>
      </c>
      <c r="D139" s="11">
        <v>38235591</v>
      </c>
      <c r="E139" s="11">
        <v>35829269</v>
      </c>
      <c r="F139" s="11">
        <v>7152288</v>
      </c>
      <c r="G139" s="11">
        <v>42981557</v>
      </c>
      <c r="H139" s="11">
        <v>897014</v>
      </c>
      <c r="I139" s="11">
        <v>74507287</v>
      </c>
      <c r="J139" s="11">
        <v>8729247</v>
      </c>
      <c r="K139" s="11">
        <v>5517724</v>
      </c>
      <c r="L139" s="11">
        <v>36175010</v>
      </c>
      <c r="M139" s="11">
        <v>240711599</v>
      </c>
    </row>
    <row r="140" spans="1:13" ht="13.5">
      <c r="A140" s="27">
        <v>37195</v>
      </c>
      <c r="B140" s="11">
        <v>1939302</v>
      </c>
      <c r="C140" s="11">
        <v>30850429</v>
      </c>
      <c r="D140" s="11">
        <v>44545867</v>
      </c>
      <c r="E140" s="11">
        <v>36614508</v>
      </c>
      <c r="F140" s="11">
        <v>8046361</v>
      </c>
      <c r="G140" s="11">
        <v>44660869</v>
      </c>
      <c r="H140" s="11">
        <v>980881</v>
      </c>
      <c r="I140" s="11">
        <v>72084451</v>
      </c>
      <c r="J140" s="11">
        <v>8779280</v>
      </c>
      <c r="K140" s="11">
        <v>3061323</v>
      </c>
      <c r="L140" s="11">
        <v>27913339</v>
      </c>
      <c r="M140" s="11">
        <v>234815741</v>
      </c>
    </row>
    <row r="141" spans="1:13" ht="13.5">
      <c r="A141" s="27">
        <v>37225</v>
      </c>
      <c r="B141" s="11">
        <v>1841734</v>
      </c>
      <c r="C141" s="11">
        <v>35161870</v>
      </c>
      <c r="D141" s="11">
        <v>41509293</v>
      </c>
      <c r="E141" s="11">
        <v>38317144</v>
      </c>
      <c r="F141" s="11">
        <v>9189550</v>
      </c>
      <c r="G141" s="11">
        <v>47506694</v>
      </c>
      <c r="H141" s="11">
        <v>852776</v>
      </c>
      <c r="I141" s="11">
        <v>71738029</v>
      </c>
      <c r="J141" s="11">
        <v>8799137</v>
      </c>
      <c r="K141" s="11">
        <v>2959727</v>
      </c>
      <c r="L141" s="11">
        <v>26822068</v>
      </c>
      <c r="M141" s="11">
        <v>237191328</v>
      </c>
    </row>
    <row r="142" spans="1:13" ht="13.5">
      <c r="A142" s="27">
        <v>37256</v>
      </c>
      <c r="B142" s="11">
        <v>3595697</v>
      </c>
      <c r="C142" s="11">
        <v>36782212</v>
      </c>
      <c r="D142" s="11">
        <v>40495369</v>
      </c>
      <c r="E142" s="11">
        <v>38458718</v>
      </c>
      <c r="F142" s="11">
        <v>10576380</v>
      </c>
      <c r="G142" s="11">
        <f>+F142+E142</f>
        <v>49035098</v>
      </c>
      <c r="H142" s="11">
        <v>568275</v>
      </c>
      <c r="I142" s="11">
        <v>70255475</v>
      </c>
      <c r="J142" s="11">
        <v>8779950</v>
      </c>
      <c r="K142" s="11">
        <v>2917635</v>
      </c>
      <c r="L142" s="11">
        <v>26658044</v>
      </c>
      <c r="M142" s="11">
        <v>239087755</v>
      </c>
    </row>
    <row r="143" spans="1:13" ht="13.5">
      <c r="A143" s="27">
        <v>37287</v>
      </c>
      <c r="B143" s="11">
        <v>2276574</v>
      </c>
      <c r="C143" s="11">
        <v>38178631</v>
      </c>
      <c r="D143" s="11">
        <v>39503008</v>
      </c>
      <c r="E143" s="11">
        <v>37769539</v>
      </c>
      <c r="F143" s="11">
        <v>11958833</v>
      </c>
      <c r="G143" s="11">
        <v>49728372</v>
      </c>
      <c r="H143" s="11">
        <v>622997</v>
      </c>
      <c r="I143" s="11">
        <v>70672010</v>
      </c>
      <c r="J143" s="11">
        <v>9028822</v>
      </c>
      <c r="K143" s="11">
        <v>2573971</v>
      </c>
      <c r="L143" s="11">
        <v>23097360</v>
      </c>
      <c r="M143" s="11">
        <v>235681745</v>
      </c>
    </row>
    <row r="144" spans="1:13" ht="13.5">
      <c r="A144" s="27">
        <v>37315</v>
      </c>
      <c r="B144" s="11">
        <v>1911932</v>
      </c>
      <c r="C144" s="11">
        <v>39519901</v>
      </c>
      <c r="D144" s="11">
        <v>43307313</v>
      </c>
      <c r="E144" s="11">
        <v>38388584</v>
      </c>
      <c r="F144" s="11">
        <v>12197682</v>
      </c>
      <c r="G144" s="11">
        <v>50586266</v>
      </c>
      <c r="H144" s="11">
        <v>483956</v>
      </c>
      <c r="I144" s="11">
        <v>71580700</v>
      </c>
      <c r="J144" s="11">
        <v>9077708</v>
      </c>
      <c r="K144" s="11">
        <v>2443892</v>
      </c>
      <c r="L144" s="11">
        <v>21912734</v>
      </c>
      <c r="M144" s="11">
        <v>240824402</v>
      </c>
    </row>
    <row r="145" spans="1:13" ht="13.5">
      <c r="A145" s="27">
        <v>37346</v>
      </c>
      <c r="B145" s="11">
        <v>1997909</v>
      </c>
      <c r="C145" s="11">
        <v>44646096</v>
      </c>
      <c r="D145" s="11">
        <v>44923493</v>
      </c>
      <c r="E145" s="11">
        <v>37929534</v>
      </c>
      <c r="F145" s="11">
        <v>13425135</v>
      </c>
      <c r="G145" s="11">
        <v>51354669</v>
      </c>
      <c r="H145" s="11">
        <v>561112</v>
      </c>
      <c r="I145" s="11">
        <v>66540748</v>
      </c>
      <c r="J145" s="11">
        <v>8908631</v>
      </c>
      <c r="K145" s="11">
        <v>6175858</v>
      </c>
      <c r="L145" s="11">
        <v>27799656</v>
      </c>
      <c r="M145" s="11">
        <v>252908172</v>
      </c>
    </row>
    <row r="146" spans="1:13" ht="13.5">
      <c r="A146" s="27">
        <v>37376</v>
      </c>
      <c r="B146" s="11">
        <v>1809250</v>
      </c>
      <c r="C146" s="11">
        <v>43431126</v>
      </c>
      <c r="D146" s="11">
        <v>44184790</v>
      </c>
      <c r="E146" s="11">
        <v>40734821</v>
      </c>
      <c r="F146" s="11">
        <v>14328328</v>
      </c>
      <c r="G146" s="11">
        <v>55063149</v>
      </c>
      <c r="H146" s="11">
        <v>1027520</v>
      </c>
      <c r="I146" s="11">
        <v>66228659</v>
      </c>
      <c r="J146" s="11">
        <v>8953162</v>
      </c>
      <c r="K146" s="11">
        <v>3857794</v>
      </c>
      <c r="L146" s="11">
        <v>21702194</v>
      </c>
      <c r="M146" s="11">
        <v>246257644</v>
      </c>
    </row>
    <row r="147" spans="1:13" ht="13.5">
      <c r="A147" s="27">
        <v>37407</v>
      </c>
      <c r="B147" s="11">
        <v>2094417</v>
      </c>
      <c r="C147" s="11">
        <v>43643602</v>
      </c>
      <c r="D147" s="11">
        <v>44603286</v>
      </c>
      <c r="E147" s="11">
        <v>41335578</v>
      </c>
      <c r="F147" s="11">
        <v>15125343</v>
      </c>
      <c r="G147" s="11">
        <v>56460921</v>
      </c>
      <c r="H147" s="11">
        <v>1128514</v>
      </c>
      <c r="I147" s="11">
        <v>65027600</v>
      </c>
      <c r="J147" s="11">
        <v>8958320</v>
      </c>
      <c r="K147" s="11">
        <v>3365078</v>
      </c>
      <c r="L147" s="11">
        <v>21937482</v>
      </c>
      <c r="M147" s="11">
        <v>247219220</v>
      </c>
    </row>
    <row r="148" spans="1:13" ht="13.5">
      <c r="A148" s="27">
        <v>37437</v>
      </c>
      <c r="B148" s="11">
        <v>1854602</v>
      </c>
      <c r="C148" s="11">
        <v>43993103</v>
      </c>
      <c r="D148" s="11">
        <v>44285328</v>
      </c>
      <c r="E148" s="11">
        <v>42306940</v>
      </c>
      <c r="F148" s="11">
        <v>15793828</v>
      </c>
      <c r="G148" s="11">
        <v>58100768</v>
      </c>
      <c r="H148" s="11">
        <v>1239500</v>
      </c>
      <c r="I148" s="11">
        <v>63418622</v>
      </c>
      <c r="J148" s="11">
        <v>10019085</v>
      </c>
      <c r="K148" s="11">
        <v>4487577</v>
      </c>
      <c r="L148" s="11">
        <v>24418437</v>
      </c>
      <c r="M148" s="11">
        <v>251817022</v>
      </c>
    </row>
    <row r="149" spans="1:13" ht="13.5">
      <c r="A149" s="27">
        <v>37468</v>
      </c>
      <c r="B149" s="11">
        <v>2300727</v>
      </c>
      <c r="C149" s="11">
        <v>44496619</v>
      </c>
      <c r="D149" s="11">
        <v>43070367</v>
      </c>
      <c r="E149" s="11">
        <v>43165574</v>
      </c>
      <c r="F149" s="11">
        <v>17000674</v>
      </c>
      <c r="G149" s="11">
        <v>60166248</v>
      </c>
      <c r="H149" s="11">
        <v>1073653</v>
      </c>
      <c r="I149" s="11">
        <v>63031877</v>
      </c>
      <c r="J149" s="11">
        <v>8124393</v>
      </c>
      <c r="K149" s="11">
        <v>3181557</v>
      </c>
      <c r="L149" s="11">
        <v>20409745</v>
      </c>
      <c r="M149" s="11">
        <v>245855186</v>
      </c>
    </row>
    <row r="150" spans="1:13" ht="13.5">
      <c r="A150" s="27">
        <v>37499</v>
      </c>
      <c r="B150" s="11">
        <v>1960111</v>
      </c>
      <c r="C150" s="11">
        <v>43348614</v>
      </c>
      <c r="D150" s="11">
        <v>48443305</v>
      </c>
      <c r="E150" s="11">
        <v>44394431</v>
      </c>
      <c r="F150" s="11">
        <v>17799376</v>
      </c>
      <c r="G150" s="11">
        <v>62193807</v>
      </c>
      <c r="H150" s="11">
        <v>1081357</v>
      </c>
      <c r="I150" s="11">
        <v>64014621</v>
      </c>
      <c r="J150" s="11">
        <v>8128107</v>
      </c>
      <c r="K150" s="11">
        <v>8123481</v>
      </c>
      <c r="L150" s="11">
        <v>21331424</v>
      </c>
      <c r="M150" s="11">
        <v>258624827</v>
      </c>
    </row>
    <row r="151" spans="1:13" ht="13.5">
      <c r="A151" s="27">
        <v>37529</v>
      </c>
      <c r="B151" s="11">
        <v>2030053</v>
      </c>
      <c r="C151" s="11">
        <v>41726667</v>
      </c>
      <c r="D151" s="11">
        <v>46039217</v>
      </c>
      <c r="E151" s="11">
        <v>46261580</v>
      </c>
      <c r="F151" s="11">
        <v>20784398</v>
      </c>
      <c r="G151" s="11">
        <v>67045978</v>
      </c>
      <c r="H151" s="11">
        <v>1116681</v>
      </c>
      <c r="I151" s="11">
        <v>63276060</v>
      </c>
      <c r="J151" s="11">
        <v>8172023</v>
      </c>
      <c r="K151" s="11">
        <v>3949195</v>
      </c>
      <c r="L151" s="11">
        <v>25857387</v>
      </c>
      <c r="M151" s="11">
        <v>259213261</v>
      </c>
    </row>
    <row r="152" spans="1:13" ht="13.5">
      <c r="A152" s="27">
        <v>37560</v>
      </c>
      <c r="B152" s="11">
        <v>2547107</v>
      </c>
      <c r="C152" s="11">
        <v>37777353</v>
      </c>
      <c r="D152" s="11">
        <v>45964854</v>
      </c>
      <c r="E152" s="11">
        <v>46982745</v>
      </c>
      <c r="F152" s="11">
        <v>21397979</v>
      </c>
      <c r="G152" s="11">
        <v>68380724</v>
      </c>
      <c r="H152" s="11">
        <v>846799</v>
      </c>
      <c r="I152" s="11">
        <v>62432685</v>
      </c>
      <c r="J152" s="11">
        <v>9469941</v>
      </c>
      <c r="K152" s="11">
        <v>5902660</v>
      </c>
      <c r="L152" s="11">
        <v>23665498</v>
      </c>
      <c r="M152" s="11">
        <v>256987621</v>
      </c>
    </row>
    <row r="153" spans="1:13" ht="13.5">
      <c r="A153" s="27">
        <v>37590</v>
      </c>
      <c r="B153" s="11">
        <v>1991439</v>
      </c>
      <c r="C153" s="11">
        <v>38761249</v>
      </c>
      <c r="D153" s="11">
        <v>47892255</v>
      </c>
      <c r="E153" s="11">
        <v>49711574</v>
      </c>
      <c r="F153" s="11">
        <v>21667153</v>
      </c>
      <c r="G153" s="11">
        <v>71378727</v>
      </c>
      <c r="H153" s="11">
        <v>941251</v>
      </c>
      <c r="I153" s="11">
        <v>59789141</v>
      </c>
      <c r="J153" s="11">
        <v>9221833</v>
      </c>
      <c r="K153" s="11">
        <v>4224253</v>
      </c>
      <c r="L153" s="11">
        <v>24088897</v>
      </c>
      <c r="M153" s="11">
        <v>258289045</v>
      </c>
    </row>
    <row r="154" spans="1:13" ht="13.5">
      <c r="A154" s="27">
        <v>37621</v>
      </c>
      <c r="B154" s="11">
        <v>3988335</v>
      </c>
      <c r="C154" s="11">
        <v>40111110</v>
      </c>
      <c r="D154" s="11">
        <v>47540222</v>
      </c>
      <c r="E154" s="11">
        <v>50882020</v>
      </c>
      <c r="F154" s="11">
        <v>23061299</v>
      </c>
      <c r="G154" s="11">
        <v>73943319</v>
      </c>
      <c r="H154" s="11">
        <v>927721</v>
      </c>
      <c r="I154" s="11">
        <v>58673559</v>
      </c>
      <c r="J154" s="11">
        <v>9228060</v>
      </c>
      <c r="K154" s="11">
        <v>3793995</v>
      </c>
      <c r="L154" s="11">
        <v>24371626</v>
      </c>
      <c r="M154" s="11">
        <v>262577947</v>
      </c>
    </row>
    <row r="155" spans="1:13" ht="13.5">
      <c r="A155" s="27">
        <v>37652</v>
      </c>
      <c r="B155" s="28">
        <v>2682567</v>
      </c>
      <c r="C155" s="28">
        <v>38125444</v>
      </c>
      <c r="D155" s="28">
        <v>53751077</v>
      </c>
      <c r="E155" s="28">
        <v>51907691</v>
      </c>
      <c r="F155" s="28">
        <v>24189062</v>
      </c>
      <c r="G155" s="28">
        <v>76096753</v>
      </c>
      <c r="H155" s="28">
        <v>960012</v>
      </c>
      <c r="I155" s="28">
        <v>59709920</v>
      </c>
      <c r="J155" s="28">
        <v>8085875</v>
      </c>
      <c r="K155" s="28">
        <v>2624322</v>
      </c>
      <c r="L155" s="28">
        <v>30940277</v>
      </c>
      <c r="M155" s="28">
        <v>272976247</v>
      </c>
    </row>
    <row r="156" spans="1:13" ht="13.5">
      <c r="A156" s="27">
        <v>37680</v>
      </c>
      <c r="B156" s="28">
        <v>2197233</v>
      </c>
      <c r="C156" s="28">
        <v>38783189</v>
      </c>
      <c r="D156" s="28">
        <v>52686610</v>
      </c>
      <c r="E156" s="28">
        <v>52995946</v>
      </c>
      <c r="F156" s="28">
        <v>25397371</v>
      </c>
      <c r="G156" s="28">
        <v>78393317</v>
      </c>
      <c r="H156" s="28">
        <v>781595</v>
      </c>
      <c r="I156" s="28">
        <v>59888527</v>
      </c>
      <c r="J156" s="28">
        <v>7983995</v>
      </c>
      <c r="K156" s="28">
        <v>2767816</v>
      </c>
      <c r="L156" s="28">
        <v>27683921</v>
      </c>
      <c r="M156" s="28">
        <v>271166203</v>
      </c>
    </row>
    <row r="157" spans="1:13" ht="13.5">
      <c r="A157" s="27">
        <v>37711</v>
      </c>
      <c r="B157" s="28">
        <v>3438608</v>
      </c>
      <c r="C157" s="28">
        <v>41414765</v>
      </c>
      <c r="D157" s="28">
        <v>62782276</v>
      </c>
      <c r="E157" s="28">
        <v>52897597</v>
      </c>
      <c r="F157" s="28">
        <v>26787786</v>
      </c>
      <c r="G157" s="28">
        <v>79685383</v>
      </c>
      <c r="H157" s="28">
        <v>665617</v>
      </c>
      <c r="I157" s="28">
        <v>57469502</v>
      </c>
      <c r="J157" s="28">
        <v>8008049</v>
      </c>
      <c r="K157" s="28">
        <v>4024403</v>
      </c>
      <c r="L157" s="28">
        <v>28393143</v>
      </c>
      <c r="M157" s="28">
        <f aca="true" t="shared" si="7" ref="M157:M177">+B157+C157+D157+G157+H157+I157+J157+K157+L157</f>
        <v>285881746</v>
      </c>
    </row>
    <row r="158" spans="1:13" ht="13.5">
      <c r="A158" s="27">
        <v>37741</v>
      </c>
      <c r="B158" s="28">
        <v>3209037</v>
      </c>
      <c r="C158" s="28">
        <v>40777979</v>
      </c>
      <c r="D158" s="28">
        <v>51875915</v>
      </c>
      <c r="E158" s="28">
        <v>56230271</v>
      </c>
      <c r="F158" s="28">
        <v>26793129</v>
      </c>
      <c r="G158" s="28">
        <v>83023400</v>
      </c>
      <c r="H158" s="28">
        <v>638934</v>
      </c>
      <c r="I158" s="28">
        <v>57510562</v>
      </c>
      <c r="J158" s="28">
        <v>19192589</v>
      </c>
      <c r="K158" s="28">
        <v>3000749</v>
      </c>
      <c r="L158" s="28">
        <v>27890394</v>
      </c>
      <c r="M158" s="28">
        <f t="shared" si="7"/>
        <v>287119559</v>
      </c>
    </row>
    <row r="159" spans="1:13" ht="13.5">
      <c r="A159" s="27">
        <v>37772</v>
      </c>
      <c r="B159" s="28">
        <v>2432635</v>
      </c>
      <c r="C159" s="28">
        <v>41328526</v>
      </c>
      <c r="D159" s="28">
        <v>60183497</v>
      </c>
      <c r="E159" s="28">
        <v>58975518</v>
      </c>
      <c r="F159" s="28">
        <v>26300095</v>
      </c>
      <c r="G159" s="28">
        <v>85275613</v>
      </c>
      <c r="H159" s="28">
        <v>438488</v>
      </c>
      <c r="I159" s="28">
        <v>57953744</v>
      </c>
      <c r="J159" s="28">
        <v>18820844</v>
      </c>
      <c r="K159" s="28">
        <v>2801321</v>
      </c>
      <c r="L159" s="28">
        <v>29397778</v>
      </c>
      <c r="M159" s="28">
        <f t="shared" si="7"/>
        <v>298632446</v>
      </c>
    </row>
    <row r="160" spans="1:13" ht="13.5">
      <c r="A160" s="27">
        <v>37802</v>
      </c>
      <c r="B160" s="28">
        <v>2500636</v>
      </c>
      <c r="C160" s="28">
        <v>37224015</v>
      </c>
      <c r="D160" s="28">
        <v>58847287</v>
      </c>
      <c r="E160" s="28">
        <v>60254977</v>
      </c>
      <c r="F160" s="28">
        <v>26812401</v>
      </c>
      <c r="G160" s="28">
        <v>87067378</v>
      </c>
      <c r="H160" s="28">
        <v>485300</v>
      </c>
      <c r="I160" s="28">
        <v>58491847</v>
      </c>
      <c r="J160" s="28">
        <v>19298296</v>
      </c>
      <c r="K160" s="28">
        <v>5041665</v>
      </c>
      <c r="L160" s="28">
        <v>26690799</v>
      </c>
      <c r="M160" s="28">
        <f t="shared" si="7"/>
        <v>295647223</v>
      </c>
    </row>
    <row r="161" spans="1:13" ht="13.5">
      <c r="A161" s="27">
        <v>37833</v>
      </c>
      <c r="B161" s="28">
        <v>2502909</v>
      </c>
      <c r="C161" s="28">
        <v>38626875</v>
      </c>
      <c r="D161" s="28">
        <v>56724284</v>
      </c>
      <c r="E161" s="28">
        <v>61482509</v>
      </c>
      <c r="F161" s="28">
        <v>27658706</v>
      </c>
      <c r="G161" s="28">
        <v>89141215</v>
      </c>
      <c r="H161" s="28">
        <v>762961</v>
      </c>
      <c r="I161" s="28">
        <v>56442157</v>
      </c>
      <c r="J161" s="28">
        <v>21211396</v>
      </c>
      <c r="K161" s="28">
        <v>2872457</v>
      </c>
      <c r="L161" s="28">
        <v>30887484</v>
      </c>
      <c r="M161" s="28">
        <f t="shared" si="7"/>
        <v>299171738</v>
      </c>
    </row>
    <row r="162" spans="1:13" ht="13.5">
      <c r="A162" s="27">
        <v>37864</v>
      </c>
      <c r="B162" s="28">
        <v>2234612</v>
      </c>
      <c r="C162" s="28">
        <v>37922548</v>
      </c>
      <c r="D162" s="28">
        <v>60174299</v>
      </c>
      <c r="E162" s="28">
        <v>64585720</v>
      </c>
      <c r="F162" s="28">
        <v>27426704</v>
      </c>
      <c r="G162" s="28">
        <v>92012424</v>
      </c>
      <c r="H162" s="28">
        <v>699558</v>
      </c>
      <c r="I162" s="28">
        <v>55731246</v>
      </c>
      <c r="J162" s="28">
        <v>20807791</v>
      </c>
      <c r="K162" s="28">
        <v>2168985</v>
      </c>
      <c r="L162" s="28">
        <v>31628089</v>
      </c>
      <c r="M162" s="28">
        <f t="shared" si="7"/>
        <v>303379552</v>
      </c>
    </row>
    <row r="163" spans="1:13" ht="13.5">
      <c r="A163" s="27">
        <v>37894</v>
      </c>
      <c r="B163" s="28">
        <v>2638107</v>
      </c>
      <c r="C163" s="28">
        <v>40947644</v>
      </c>
      <c r="D163" s="28">
        <v>56952988</v>
      </c>
      <c r="E163" s="28">
        <v>66396754</v>
      </c>
      <c r="F163" s="28">
        <v>24858100</v>
      </c>
      <c r="G163" s="28">
        <v>91254854</v>
      </c>
      <c r="H163" s="28">
        <v>979646</v>
      </c>
      <c r="I163" s="28">
        <v>57359814</v>
      </c>
      <c r="J163" s="28">
        <v>21566286</v>
      </c>
      <c r="K163" s="28">
        <v>3023129</v>
      </c>
      <c r="L163" s="28">
        <v>31910327</v>
      </c>
      <c r="M163" s="28">
        <f t="shared" si="7"/>
        <v>306632795</v>
      </c>
    </row>
    <row r="164" spans="1:13" ht="13.5">
      <c r="A164" s="27">
        <v>37925</v>
      </c>
      <c r="B164" s="28">
        <v>2701337</v>
      </c>
      <c r="C164" s="28">
        <v>39607049</v>
      </c>
      <c r="D164" s="28">
        <v>57782611</v>
      </c>
      <c r="E164" s="28">
        <v>68769426</v>
      </c>
      <c r="F164" s="28">
        <v>26986144</v>
      </c>
      <c r="G164" s="28">
        <v>95755570</v>
      </c>
      <c r="H164" s="28">
        <v>1234099</v>
      </c>
      <c r="I164" s="28">
        <v>57714057</v>
      </c>
      <c r="J164" s="28">
        <v>19724956</v>
      </c>
      <c r="K164" s="28">
        <v>2158466</v>
      </c>
      <c r="L164" s="28">
        <v>32730843</v>
      </c>
      <c r="M164" s="28">
        <f t="shared" si="7"/>
        <v>309408988</v>
      </c>
    </row>
    <row r="165" spans="1:13" ht="13.5">
      <c r="A165" s="27">
        <v>37955</v>
      </c>
      <c r="B165" s="28">
        <v>2639433</v>
      </c>
      <c r="C165" s="28">
        <v>41886996</v>
      </c>
      <c r="D165" s="28">
        <v>58718807</v>
      </c>
      <c r="E165" s="28">
        <v>70382601</v>
      </c>
      <c r="F165" s="28">
        <v>27134545</v>
      </c>
      <c r="G165" s="28">
        <v>97517146</v>
      </c>
      <c r="H165" s="28">
        <v>1288065</v>
      </c>
      <c r="I165" s="28">
        <v>55924708</v>
      </c>
      <c r="J165" s="28">
        <v>19143658</v>
      </c>
      <c r="K165" s="28">
        <v>2997084</v>
      </c>
      <c r="L165" s="28">
        <v>33430519</v>
      </c>
      <c r="M165" s="28">
        <f t="shared" si="7"/>
        <v>313546416</v>
      </c>
    </row>
    <row r="166" spans="1:13" ht="13.5">
      <c r="A166" s="27">
        <v>37986</v>
      </c>
      <c r="B166" s="28">
        <v>6280983</v>
      </c>
      <c r="C166" s="28">
        <v>40249178</v>
      </c>
      <c r="D166" s="28">
        <v>59938871</v>
      </c>
      <c r="E166" s="28">
        <v>71638433</v>
      </c>
      <c r="F166" s="28">
        <v>27511558</v>
      </c>
      <c r="G166" s="28">
        <f>SUM(E166:F166)</f>
        <v>99149991</v>
      </c>
      <c r="H166" s="28">
        <v>1521533</v>
      </c>
      <c r="I166" s="28">
        <v>53992277</v>
      </c>
      <c r="J166" s="28">
        <v>19338315</v>
      </c>
      <c r="K166" s="28">
        <v>2584150</v>
      </c>
      <c r="L166" s="28">
        <v>30461257</v>
      </c>
      <c r="M166" s="28">
        <f t="shared" si="7"/>
        <v>313516555</v>
      </c>
    </row>
    <row r="167" spans="1:13" ht="13.5">
      <c r="A167" s="27">
        <v>38017</v>
      </c>
      <c r="B167" s="28">
        <v>3345522</v>
      </c>
      <c r="C167" s="28">
        <f>24401180+17819732</f>
        <v>42220912</v>
      </c>
      <c r="D167" s="28">
        <v>57119554</v>
      </c>
      <c r="E167" s="28">
        <v>73094207</v>
      </c>
      <c r="F167" s="28">
        <v>26832083</v>
      </c>
      <c r="G167" s="28">
        <f aca="true" t="shared" si="8" ref="G167:G177">SUM(E167:F167)</f>
        <v>99926290</v>
      </c>
      <c r="H167" s="28">
        <v>1146233</v>
      </c>
      <c r="I167" s="28">
        <v>52701119</v>
      </c>
      <c r="J167" s="28">
        <v>19773949</v>
      </c>
      <c r="K167" s="28">
        <v>2243605</v>
      </c>
      <c r="L167" s="28">
        <v>32397280</v>
      </c>
      <c r="M167" s="28">
        <f t="shared" si="7"/>
        <v>310874464</v>
      </c>
    </row>
    <row r="168" spans="1:13" ht="13.5">
      <c r="A168" s="27">
        <v>38045</v>
      </c>
      <c r="B168" s="28">
        <v>2848749</v>
      </c>
      <c r="C168" s="28">
        <f>25296410+18446180</f>
        <v>43742590</v>
      </c>
      <c r="D168" s="28">
        <v>60462929</v>
      </c>
      <c r="E168" s="28">
        <v>74496547</v>
      </c>
      <c r="F168" s="28">
        <v>27483907</v>
      </c>
      <c r="G168" s="28">
        <f t="shared" si="8"/>
        <v>101980454</v>
      </c>
      <c r="H168" s="28">
        <v>1109810</v>
      </c>
      <c r="I168" s="28">
        <v>51910559</v>
      </c>
      <c r="J168" s="28">
        <v>18566057</v>
      </c>
      <c r="K168" s="28">
        <v>2136105</v>
      </c>
      <c r="L168" s="28">
        <v>36863102</v>
      </c>
      <c r="M168" s="28">
        <f t="shared" si="7"/>
        <v>319620355</v>
      </c>
    </row>
    <row r="169" spans="1:13" ht="13.5">
      <c r="A169" s="27">
        <v>38077</v>
      </c>
      <c r="B169" s="28">
        <v>4335828</v>
      </c>
      <c r="C169" s="28">
        <v>50545395</v>
      </c>
      <c r="D169" s="28">
        <v>62394582</v>
      </c>
      <c r="E169" s="28">
        <v>75249159</v>
      </c>
      <c r="F169" s="28">
        <v>27255026</v>
      </c>
      <c r="G169" s="28">
        <f t="shared" si="8"/>
        <v>102504185</v>
      </c>
      <c r="H169" s="28">
        <v>1338264</v>
      </c>
      <c r="I169" s="28">
        <v>49743143</v>
      </c>
      <c r="J169" s="28">
        <v>15604894</v>
      </c>
      <c r="K169" s="28">
        <v>6310886</v>
      </c>
      <c r="L169" s="28">
        <v>38933333</v>
      </c>
      <c r="M169" s="28">
        <f t="shared" si="7"/>
        <v>331710510</v>
      </c>
    </row>
    <row r="170" spans="1:13" ht="13.5">
      <c r="A170" s="27">
        <v>38107</v>
      </c>
      <c r="B170" s="28">
        <v>2676146</v>
      </c>
      <c r="C170" s="28">
        <v>53050867</v>
      </c>
      <c r="D170" s="28">
        <v>62405710</v>
      </c>
      <c r="E170" s="28">
        <v>76304919</v>
      </c>
      <c r="F170" s="28">
        <v>26560987</v>
      </c>
      <c r="G170" s="28">
        <f t="shared" si="8"/>
        <v>102865906</v>
      </c>
      <c r="H170" s="28">
        <v>1449411</v>
      </c>
      <c r="I170" s="28">
        <v>49352385</v>
      </c>
      <c r="J170" s="28">
        <v>13997533</v>
      </c>
      <c r="K170" s="28">
        <v>2865259</v>
      </c>
      <c r="L170" s="28">
        <v>39003835</v>
      </c>
      <c r="M170" s="28">
        <f t="shared" si="7"/>
        <v>327667052</v>
      </c>
    </row>
    <row r="171" spans="1:13" ht="13.5">
      <c r="A171" s="27">
        <v>38138</v>
      </c>
      <c r="B171" s="11">
        <v>3212241</v>
      </c>
      <c r="C171" s="28">
        <v>54948085</v>
      </c>
      <c r="D171" s="28">
        <v>63242385</v>
      </c>
      <c r="E171" s="28">
        <v>76387163</v>
      </c>
      <c r="F171" s="28">
        <v>29260036</v>
      </c>
      <c r="G171" s="28">
        <f t="shared" si="8"/>
        <v>105647199</v>
      </c>
      <c r="H171" s="28">
        <v>1417408</v>
      </c>
      <c r="I171" s="28">
        <v>48487840</v>
      </c>
      <c r="J171" s="28">
        <v>13798121</v>
      </c>
      <c r="K171" s="28">
        <v>2906904</v>
      </c>
      <c r="L171" s="28">
        <v>40203465</v>
      </c>
      <c r="M171" s="28">
        <f t="shared" si="7"/>
        <v>333863648</v>
      </c>
    </row>
    <row r="172" spans="1:13" ht="13.5">
      <c r="A172" s="27">
        <v>38168</v>
      </c>
      <c r="B172" s="28">
        <v>3478012</v>
      </c>
      <c r="C172" s="28">
        <v>53281376</v>
      </c>
      <c r="D172" s="28">
        <v>61318378</v>
      </c>
      <c r="E172" s="28">
        <v>77451213</v>
      </c>
      <c r="F172" s="28">
        <v>28718735</v>
      </c>
      <c r="G172" s="28">
        <f t="shared" si="8"/>
        <v>106169948</v>
      </c>
      <c r="H172" s="28">
        <v>1420650</v>
      </c>
      <c r="I172" s="28">
        <v>51961799</v>
      </c>
      <c r="J172" s="28">
        <v>12325239</v>
      </c>
      <c r="K172" s="28">
        <v>2658698</v>
      </c>
      <c r="L172" s="28">
        <v>35107752</v>
      </c>
      <c r="M172" s="28">
        <f t="shared" si="7"/>
        <v>327721852</v>
      </c>
    </row>
    <row r="173" spans="1:13" ht="13.5">
      <c r="A173" s="27">
        <v>38199</v>
      </c>
      <c r="B173" s="28">
        <v>3177155</v>
      </c>
      <c r="C173" s="28">
        <v>51556599</v>
      </c>
      <c r="D173" s="28">
        <v>62043066</v>
      </c>
      <c r="E173" s="28">
        <v>79093660</v>
      </c>
      <c r="F173" s="28">
        <v>27804393</v>
      </c>
      <c r="G173" s="28">
        <f t="shared" si="8"/>
        <v>106898053</v>
      </c>
      <c r="H173" s="28">
        <v>1403853</v>
      </c>
      <c r="I173" s="28">
        <v>51573056</v>
      </c>
      <c r="J173" s="28">
        <v>11037861</v>
      </c>
      <c r="K173" s="28">
        <v>2493058</v>
      </c>
      <c r="L173" s="28">
        <v>36645798</v>
      </c>
      <c r="M173" s="28">
        <f>SUM(G173:L173)+B173+C173+D173</f>
        <v>326828499</v>
      </c>
    </row>
    <row r="174" spans="1:13" ht="13.5">
      <c r="A174" s="27">
        <v>38230</v>
      </c>
      <c r="B174" s="28">
        <v>3915875</v>
      </c>
      <c r="C174" s="28">
        <v>52135834</v>
      </c>
      <c r="D174" s="28">
        <v>61418871</v>
      </c>
      <c r="E174" s="28">
        <v>79878276</v>
      </c>
      <c r="F174" s="28">
        <v>27351397</v>
      </c>
      <c r="G174" s="28">
        <f t="shared" si="8"/>
        <v>107229673</v>
      </c>
      <c r="H174" s="28">
        <v>1194022</v>
      </c>
      <c r="I174" s="28">
        <v>49741938</v>
      </c>
      <c r="J174" s="28">
        <v>12401062</v>
      </c>
      <c r="K174" s="28">
        <v>2460256</v>
      </c>
      <c r="L174" s="28">
        <v>36203232</v>
      </c>
      <c r="M174" s="28">
        <f t="shared" si="7"/>
        <v>326700763</v>
      </c>
    </row>
    <row r="175" spans="1:13" ht="13.5">
      <c r="A175" s="27">
        <v>38260</v>
      </c>
      <c r="B175" s="28">
        <v>4055531</v>
      </c>
      <c r="C175" s="28">
        <v>52877811</v>
      </c>
      <c r="D175" s="28">
        <v>71803690</v>
      </c>
      <c r="E175" s="28">
        <v>80687344</v>
      </c>
      <c r="F175" s="28">
        <v>28301728</v>
      </c>
      <c r="G175" s="28">
        <f t="shared" si="8"/>
        <v>108989072</v>
      </c>
      <c r="H175" s="28">
        <v>1013805</v>
      </c>
      <c r="I175" s="28">
        <v>49829501</v>
      </c>
      <c r="J175" s="28">
        <v>11852388</v>
      </c>
      <c r="K175" s="28">
        <v>5381198</v>
      </c>
      <c r="L175" s="28">
        <v>35624162</v>
      </c>
      <c r="M175" s="28">
        <f t="shared" si="7"/>
        <v>341427158</v>
      </c>
    </row>
    <row r="176" spans="1:13" ht="13.5">
      <c r="A176" s="27">
        <v>38291</v>
      </c>
      <c r="B176" s="28">
        <v>3402298</v>
      </c>
      <c r="C176" s="28">
        <v>55096297</v>
      </c>
      <c r="D176" s="28">
        <v>67315197</v>
      </c>
      <c r="E176" s="28">
        <v>77840610</v>
      </c>
      <c r="F176" s="28">
        <v>31245457</v>
      </c>
      <c r="G176" s="28">
        <f t="shared" si="8"/>
        <v>109086067</v>
      </c>
      <c r="H176" s="28">
        <v>972915</v>
      </c>
      <c r="I176" s="28">
        <v>46021286</v>
      </c>
      <c r="J176" s="28">
        <v>11131160</v>
      </c>
      <c r="K176" s="28">
        <v>3581624</v>
      </c>
      <c r="L176" s="28">
        <v>35133328</v>
      </c>
      <c r="M176" s="28">
        <f t="shared" si="7"/>
        <v>331740172</v>
      </c>
    </row>
    <row r="177" spans="1:13" ht="13.5">
      <c r="A177" s="27">
        <v>38321</v>
      </c>
      <c r="B177" s="28">
        <v>4098565</v>
      </c>
      <c r="C177" s="28">
        <v>55377616</v>
      </c>
      <c r="D177" s="28">
        <v>69660256</v>
      </c>
      <c r="E177" s="28">
        <v>81912497</v>
      </c>
      <c r="F177" s="28">
        <v>31719913</v>
      </c>
      <c r="G177" s="28">
        <f t="shared" si="8"/>
        <v>113632410</v>
      </c>
      <c r="H177" s="28">
        <v>1004775</v>
      </c>
      <c r="I177" s="28">
        <v>45480690</v>
      </c>
      <c r="J177" s="28">
        <v>11498669</v>
      </c>
      <c r="K177" s="28">
        <v>3114716</v>
      </c>
      <c r="L177" s="28">
        <v>35299398</v>
      </c>
      <c r="M177" s="28">
        <f t="shared" si="7"/>
        <v>339167095</v>
      </c>
    </row>
    <row r="178" spans="1:13" ht="13.5">
      <c r="A178" s="27">
        <v>38352</v>
      </c>
      <c r="B178" s="11">
        <f>+'[2]2004tab8&amp;9A'!$AM$66</f>
        <v>5754406</v>
      </c>
      <c r="C178" s="11">
        <f>+'[2]2004tab8&amp;9A'!$AM$69</f>
        <v>56739727</v>
      </c>
      <c r="D178" s="11">
        <f>+'[2]2004tab8&amp;9A'!$AM$72</f>
        <v>73289578</v>
      </c>
      <c r="E178" s="11">
        <f>+'[2]2004tab8&amp;9A'!$AM$88</f>
        <v>83558293</v>
      </c>
      <c r="F178" s="11">
        <f>+'[2]2004tab8&amp;9A'!$AM$89</f>
        <v>29810530</v>
      </c>
      <c r="G178" s="11">
        <f>SUM(E178:F178)</f>
        <v>113368823</v>
      </c>
      <c r="H178" s="11">
        <f>+'[2]2004tab8&amp;9A'!$AM$103</f>
        <v>982281</v>
      </c>
      <c r="I178" s="11">
        <f>+'[2]2004tab8&amp;9A'!$AM$105</f>
        <v>42965345</v>
      </c>
      <c r="J178" s="11">
        <f>+'[2]2004tab8&amp;9A'!$AM$107</f>
        <v>12502739</v>
      </c>
      <c r="K178" s="11">
        <f>+'[2]2004tab8&amp;9A'!$AM$111</f>
        <v>4040583</v>
      </c>
      <c r="L178" s="11">
        <f>+'[2]2004tab8&amp;9A'!$AM$115</f>
        <v>34735136</v>
      </c>
      <c r="M178" s="28">
        <f>SUM(G178:L178)+B178+C178+D178</f>
        <v>344378618</v>
      </c>
    </row>
    <row r="179" spans="1:13" ht="13.5">
      <c r="A179" s="27">
        <v>38383</v>
      </c>
      <c r="B179" s="11">
        <f>+'[1]2005tab8&amp;9A'!$AB$66</f>
        <v>3617402</v>
      </c>
      <c r="C179" s="11">
        <f>+'[1]2005tab8&amp;9A'!$AB$69</f>
        <v>56233503</v>
      </c>
      <c r="D179" s="11">
        <f>+'[1]2005tab8&amp;9A'!$AB$72</f>
        <v>68242954</v>
      </c>
      <c r="E179" s="11">
        <f>+'[1]2005tab8&amp;9A'!$AB$88</f>
        <v>85563237</v>
      </c>
      <c r="F179" s="11">
        <f>+'[1]2005tab8&amp;9A'!$AB$89</f>
        <v>30803555</v>
      </c>
      <c r="G179" s="11">
        <f aca="true" t="shared" si="9" ref="G179:G185">SUM(E179:F179)</f>
        <v>116366792</v>
      </c>
      <c r="H179" s="11">
        <f>+'[1]2005tab8&amp;9A'!$AB$103</f>
        <v>766172</v>
      </c>
      <c r="I179" s="11">
        <f>+'[1]2005tab8&amp;9A'!$AB$105</f>
        <v>42543206</v>
      </c>
      <c r="J179" s="11">
        <f>+'[1]2005tab8&amp;9A'!$AB$107</f>
        <v>13089203</v>
      </c>
      <c r="K179" s="11">
        <f>+'[1]2005tab8&amp;9A'!$AB$111</f>
        <v>4107380</v>
      </c>
      <c r="L179" s="11">
        <f>+'[1]2005tab8&amp;9A'!$AB$115</f>
        <v>38089920</v>
      </c>
      <c r="M179" s="28">
        <f aca="true" t="shared" si="10" ref="M179:M185">SUM(G179:L179)+B179+C179+D179</f>
        <v>343056532</v>
      </c>
    </row>
    <row r="180" spans="1:13" ht="13.5">
      <c r="A180" s="27">
        <v>38411</v>
      </c>
      <c r="B180" s="11">
        <f>+'[1]2005tab8&amp;9A'!$AC$66</f>
        <v>2831498</v>
      </c>
      <c r="C180" s="11">
        <f>+'[1]2005tab8&amp;9A'!$AC$69</f>
        <v>55000328</v>
      </c>
      <c r="D180" s="11">
        <f>+'[1]2005tab8&amp;9A'!$AC$72</f>
        <v>67581884</v>
      </c>
      <c r="E180" s="11">
        <f>+'[1]2005tab8&amp;9A'!$AC$88</f>
        <v>86241942</v>
      </c>
      <c r="F180" s="11">
        <f>+'[1]2005tab8&amp;9A'!$AC$89</f>
        <v>30202140</v>
      </c>
      <c r="G180" s="11">
        <f t="shared" si="9"/>
        <v>116444082</v>
      </c>
      <c r="H180" s="11">
        <f>+'[1]2005tab8&amp;9A'!$AC$103</f>
        <v>861167</v>
      </c>
      <c r="I180" s="11">
        <f>+'[1]2005tab8&amp;9A'!$AC$105</f>
        <v>42711759</v>
      </c>
      <c r="J180" s="11">
        <f>+'[1]2005tab8&amp;9A'!$AC$107</f>
        <v>12511886</v>
      </c>
      <c r="K180" s="11">
        <f>+'[1]2005tab8&amp;9A'!$AC$111</f>
        <v>4360589</v>
      </c>
      <c r="L180" s="11">
        <f>+'[1]2005tab8&amp;9A'!$AC$115</f>
        <v>37174655</v>
      </c>
      <c r="M180" s="28">
        <f t="shared" si="10"/>
        <v>339477848</v>
      </c>
    </row>
    <row r="181" spans="1:13" ht="13.5">
      <c r="A181" s="27">
        <v>38442</v>
      </c>
      <c r="B181" s="11">
        <f>+'[1]2005tab8&amp;9A'!$AD$66</f>
        <v>5139878</v>
      </c>
      <c r="C181" s="11">
        <f>+'[1]2005tab8&amp;9A'!$AD$69</f>
        <v>59776134</v>
      </c>
      <c r="D181" s="11">
        <f>+'[1]2005tab8&amp;9A'!$AD$72</f>
        <v>67327150</v>
      </c>
      <c r="E181" s="11">
        <f>+'[1]2005tab8&amp;9A'!$AD$88</f>
        <v>88548436</v>
      </c>
      <c r="F181" s="11">
        <f>+'[1]2005tab8&amp;9A'!$AD$89</f>
        <v>29896443</v>
      </c>
      <c r="G181" s="11">
        <f t="shared" si="9"/>
        <v>118444879</v>
      </c>
      <c r="H181" s="11">
        <f>+'[1]2005tab8&amp;9A'!$AD$103</f>
        <v>874082</v>
      </c>
      <c r="I181" s="11">
        <f>+'[1]2005tab8&amp;9A'!$AD$105</f>
        <v>40274703</v>
      </c>
      <c r="J181" s="11">
        <f>+'[1]2005tab8&amp;9A'!$AD$107</f>
        <v>11285200</v>
      </c>
      <c r="K181" s="11">
        <f>+'[1]2005tab8&amp;9A'!$AD$111</f>
        <v>6330591</v>
      </c>
      <c r="L181" s="11">
        <f>+'[1]2005tab8&amp;9A'!$AD$115</f>
        <v>33999804</v>
      </c>
      <c r="M181" s="28">
        <f t="shared" si="10"/>
        <v>343452421</v>
      </c>
    </row>
    <row r="182" spans="1:13" ht="13.5">
      <c r="A182" s="27">
        <v>38472</v>
      </c>
      <c r="B182" s="11">
        <f>+'[1]2005tab8&amp;9A'!$AE$66</f>
        <v>3307597</v>
      </c>
      <c r="C182" s="11">
        <f>+'[1]2005tab8&amp;9A'!$AE$69</f>
        <v>63041365</v>
      </c>
      <c r="D182" s="11">
        <f>+'[1]2005tab8&amp;9A'!$AE$72</f>
        <v>65096340</v>
      </c>
      <c r="E182" s="11">
        <f>+'[1]2005tab8&amp;9A'!$AE$88</f>
        <v>89533797</v>
      </c>
      <c r="F182" s="11">
        <f>+'[1]2005tab8&amp;9A'!$AE$89</f>
        <v>28872152</v>
      </c>
      <c r="G182" s="11">
        <f t="shared" si="9"/>
        <v>118405949</v>
      </c>
      <c r="H182" s="11">
        <f>+'[1]2005tab8&amp;9A'!$AE$103</f>
        <v>889712</v>
      </c>
      <c r="I182" s="11">
        <f>+'[1]2005tab8&amp;9A'!$AE$105</f>
        <v>39981331</v>
      </c>
      <c r="J182" s="11">
        <f>+'[1]2005tab8&amp;9A'!$AE$107</f>
        <v>11349346</v>
      </c>
      <c r="K182" s="11">
        <f>+'[1]2005tab8&amp;9A'!$AE$111</f>
        <v>3564097</v>
      </c>
      <c r="L182" s="11">
        <f>+'[1]2005tab8&amp;9A'!$AE$115</f>
        <v>35523718</v>
      </c>
      <c r="M182" s="28">
        <f t="shared" si="10"/>
        <v>341159455</v>
      </c>
    </row>
    <row r="183" spans="1:13" ht="13.5">
      <c r="A183" s="27">
        <v>38503</v>
      </c>
      <c r="B183" s="11">
        <f>+'[1]2005tab8&amp;9A'!$AF$66</f>
        <v>4166093</v>
      </c>
      <c r="C183" s="11">
        <f>+'[1]2005tab8&amp;9A'!$AF$69</f>
        <v>59256872</v>
      </c>
      <c r="D183" s="11">
        <f>+'[1]2005tab8&amp;9A'!$AF$72</f>
        <v>60650349</v>
      </c>
      <c r="E183" s="11">
        <f>+'[1]2005tab8&amp;9A'!$AF$88</f>
        <v>90770234</v>
      </c>
      <c r="F183" s="11">
        <f>+'[1]2005tab8&amp;9A'!$AF$89</f>
        <v>29559494</v>
      </c>
      <c r="G183" s="11">
        <f t="shared" si="9"/>
        <v>120329728</v>
      </c>
      <c r="H183" s="11">
        <f>+'[1]2005tab8&amp;9A'!$AF$103</f>
        <v>1025647</v>
      </c>
      <c r="I183" s="11">
        <f>+'[1]2005tab8&amp;9A'!$AF$105</f>
        <v>40243231</v>
      </c>
      <c r="J183" s="11">
        <f>+'[1]2005tab8&amp;9A'!$AF$107</f>
        <v>15755387</v>
      </c>
      <c r="K183" s="11">
        <f>+'[1]2005tab8&amp;9A'!$AF$111</f>
        <v>3691348</v>
      </c>
      <c r="L183" s="11">
        <f>+'[1]2005tab8&amp;9A'!$AF$115</f>
        <v>36653062</v>
      </c>
      <c r="M183" s="28">
        <f t="shared" si="10"/>
        <v>341771717</v>
      </c>
    </row>
    <row r="184" spans="1:13" ht="13.5">
      <c r="A184" s="27">
        <v>38533</v>
      </c>
      <c r="B184" s="11">
        <f>+'[1]2005tab8&amp;9A'!$AG$66</f>
        <v>4033958</v>
      </c>
      <c r="C184" s="11">
        <f>+'[1]2005tab8&amp;9A'!$AG$69</f>
        <v>61415534</v>
      </c>
      <c r="D184" s="11">
        <f>+'[1]2005tab8&amp;9A'!$AG$72</f>
        <v>61079578</v>
      </c>
      <c r="E184" s="11">
        <f>+'[1]2005tab8&amp;9A'!$AG$88</f>
        <v>88829535</v>
      </c>
      <c r="F184" s="11">
        <f>+'[1]2005tab8&amp;9A'!$AG$89</f>
        <v>36683734</v>
      </c>
      <c r="G184" s="11">
        <f t="shared" si="9"/>
        <v>125513269</v>
      </c>
      <c r="H184" s="11">
        <f>+'[1]2005tab8&amp;9A'!$AG$103</f>
        <v>1185219</v>
      </c>
      <c r="I184" s="11">
        <f>+'[1]2005tab8&amp;9A'!$AG$105</f>
        <v>39539498</v>
      </c>
      <c r="J184" s="11">
        <f>+'[1]2005tab8&amp;9A'!$AG$107</f>
        <v>16920230</v>
      </c>
      <c r="K184" s="11">
        <f>+'[1]2005tab8&amp;9A'!$AG$111</f>
        <v>3484225</v>
      </c>
      <c r="L184" s="11">
        <f>+'[1]2005tab8&amp;9A'!$AG$115</f>
        <v>33181482</v>
      </c>
      <c r="M184" s="28">
        <f t="shared" si="10"/>
        <v>346352993</v>
      </c>
    </row>
    <row r="185" spans="1:13" ht="13.5">
      <c r="A185" s="27">
        <v>38564</v>
      </c>
      <c r="B185" s="11">
        <f>+'[1]2005tab8&amp;9A'!$AH$66</f>
        <v>3407385</v>
      </c>
      <c r="C185" s="11">
        <f>+'[1]2005tab8&amp;9A'!$AH$69</f>
        <v>63309794</v>
      </c>
      <c r="D185" s="11">
        <f>+'[1]2005tab8&amp;9A'!$AH$72</f>
        <v>63755321</v>
      </c>
      <c r="E185" s="11">
        <f>+'[1]2005tab8&amp;9A'!$AH$88</f>
        <v>89605628</v>
      </c>
      <c r="F185" s="11">
        <f>+'[1]2005tab8&amp;9A'!$AH$89</f>
        <v>34616432</v>
      </c>
      <c r="G185" s="11">
        <f t="shared" si="9"/>
        <v>124222060</v>
      </c>
      <c r="H185" s="11">
        <f>+'[1]2005tab8&amp;9A'!$AH$103</f>
        <v>1294560</v>
      </c>
      <c r="I185" s="11">
        <f>+'[1]2005tab8&amp;9A'!$AH$105</f>
        <v>39614796</v>
      </c>
      <c r="J185" s="11">
        <f>+'[1]2005tab8&amp;9A'!$AH$107</f>
        <v>15945557</v>
      </c>
      <c r="K185" s="11">
        <f>+'[1]2005tab8&amp;9A'!$AH$111</f>
        <v>2748861</v>
      </c>
      <c r="L185" s="11">
        <f>+'[1]2005tab8&amp;9A'!$AH$115</f>
        <v>32931731</v>
      </c>
      <c r="M185" s="28">
        <f t="shared" si="10"/>
        <v>347230065</v>
      </c>
    </row>
    <row r="186" spans="1:13" ht="13.5">
      <c r="A186" s="27">
        <v>38595</v>
      </c>
      <c r="B186" s="11">
        <f>+'[1]2005tab8&amp;9A'!$AI$66</f>
        <v>4476719</v>
      </c>
      <c r="C186" s="11">
        <f>+'[1]2005tab8&amp;9A'!$AI$69</f>
        <v>62223046</v>
      </c>
      <c r="D186" s="11">
        <f>+'[1]2005tab8&amp;9A'!$AI$72</f>
        <v>67743944</v>
      </c>
      <c r="E186" s="11">
        <f>+'[1]2005tab8&amp;9A'!$AI$88</f>
        <v>89716198</v>
      </c>
      <c r="F186" s="11">
        <f>+'[1]2005tab8&amp;9A'!$AI$89</f>
        <v>30690677</v>
      </c>
      <c r="G186" s="11">
        <f>SUM(E186:F186)</f>
        <v>120406875</v>
      </c>
      <c r="H186" s="11">
        <f>+'[1]2005tab8&amp;9A'!$AI$103</f>
        <v>1262881</v>
      </c>
      <c r="I186" s="11">
        <f>+'[1]2005tab8&amp;9A'!$AI$105</f>
        <v>39374040</v>
      </c>
      <c r="J186" s="11">
        <f>+'[1]2005tab8&amp;9A'!$AI$107</f>
        <v>16428816</v>
      </c>
      <c r="K186" s="11">
        <f>+'[1]2005tab8&amp;9A'!$AI$111</f>
        <v>2976696</v>
      </c>
      <c r="L186" s="11">
        <f>+'[1]2005tab8&amp;9A'!$AI$115</f>
        <v>32141088</v>
      </c>
      <c r="M186" s="28">
        <f>SUM(G186:L186)+B186+C186+D186</f>
        <v>347034105</v>
      </c>
    </row>
    <row r="187" spans="1:13" ht="13.5">
      <c r="A187" s="27">
        <v>38625</v>
      </c>
      <c r="B187" s="11">
        <f>+'[1]2005tab8&amp;9A'!$AJ$66</f>
        <v>3320840</v>
      </c>
      <c r="C187" s="11">
        <f>+'[1]2005tab8&amp;9A'!$AJ$69</f>
        <v>62486919</v>
      </c>
      <c r="D187" s="11">
        <f>+'[1]2005tab8&amp;9A'!$AJ$72</f>
        <v>71328070</v>
      </c>
      <c r="E187" s="11">
        <v>93714546</v>
      </c>
      <c r="F187" s="11">
        <v>31127759</v>
      </c>
      <c r="G187" s="11">
        <f>SUM(E187:F187)</f>
        <v>124842305</v>
      </c>
      <c r="H187" s="11">
        <f>+'[1]2005tab8&amp;9A'!$AJ$103</f>
        <v>1081318</v>
      </c>
      <c r="I187" s="11">
        <f>+'[1]2005tab8&amp;9A'!$AJ$105</f>
        <v>39269161</v>
      </c>
      <c r="J187" s="11">
        <f>+'[1]2005tab8&amp;9A'!$AJ$107</f>
        <v>16164873</v>
      </c>
      <c r="K187" s="11">
        <f>+'[1]2005tab8&amp;9A'!$AJ$111</f>
        <v>4860898</v>
      </c>
      <c r="L187" s="11">
        <f>+'[1]2005tab8&amp;9A'!$AJ$115</f>
        <v>33221145</v>
      </c>
      <c r="M187" s="28">
        <f>SUM(G187:L187)+B187+C187+D187</f>
        <v>356575529</v>
      </c>
    </row>
    <row r="188" spans="1:13" ht="13.5">
      <c r="A188" s="27">
        <v>38656</v>
      </c>
      <c r="B188" s="11">
        <f>+'[1]2005tab8&amp;9A'!$AK$66</f>
        <v>3514739</v>
      </c>
      <c r="C188" s="11">
        <f>+'[1]2005tab8&amp;9A'!$AK$69</f>
        <v>59007121</v>
      </c>
      <c r="D188" s="11">
        <f>+'[1]2005tab8&amp;9A'!$AK$72</f>
        <v>78675524</v>
      </c>
      <c r="E188" s="11">
        <f>+'[1]2005tab8&amp;9A'!$AK$88</f>
        <v>95774228</v>
      </c>
      <c r="F188" s="11">
        <f>+'[1]2005tab8&amp;9A'!$AK$89</f>
        <v>30792173</v>
      </c>
      <c r="G188" s="11">
        <f>SUM(E188:F188)</f>
        <v>126566401</v>
      </c>
      <c r="H188" s="11">
        <f>+'[1]2005tab8&amp;9A'!$AK$103</f>
        <v>1199649</v>
      </c>
      <c r="I188" s="11">
        <f>+'[1]2005tab8&amp;9A'!$AK$105</f>
        <v>39416015</v>
      </c>
      <c r="J188" s="11">
        <f>+'[1]2005tab8&amp;9A'!$AK$107</f>
        <v>16055441</v>
      </c>
      <c r="K188" s="11">
        <f>+'[1]2005tab8&amp;9A'!$AK$111</f>
        <v>2901446</v>
      </c>
      <c r="L188" s="11">
        <f>+'[1]2005tab8&amp;9A'!$AK$115</f>
        <v>37399309</v>
      </c>
      <c r="M188" s="28">
        <f>SUM(G188:L188)+B188+C188+D188</f>
        <v>364735645</v>
      </c>
    </row>
    <row r="189" spans="1:13" ht="13.5">
      <c r="A189" s="27">
        <v>38686</v>
      </c>
      <c r="B189" s="11">
        <f>+'[1]2005tab8&amp;9A'!$AL$66</f>
        <v>4171299</v>
      </c>
      <c r="C189" s="11">
        <f>+'[1]2005tab8&amp;9A'!$AL$69</f>
        <v>56925620</v>
      </c>
      <c r="D189" s="11">
        <f>+'[1]2005tab8&amp;9A'!$AL$72</f>
        <v>76485634</v>
      </c>
      <c r="E189" s="11">
        <f>+'[1]2005tab8&amp;9A'!$AL$88</f>
        <v>99178885</v>
      </c>
      <c r="F189" s="11">
        <f>+'[1]2005tab8&amp;9A'!$AL$89</f>
        <v>34039664</v>
      </c>
      <c r="G189" s="11">
        <f>SUM(E189:F189)</f>
        <v>133218549</v>
      </c>
      <c r="H189" s="11">
        <f>+'[1]2005tab8&amp;9A'!$AL$103</f>
        <v>1036383</v>
      </c>
      <c r="I189" s="11">
        <f>+'[1]2005tab8&amp;9A'!$AL$105</f>
        <v>39701224</v>
      </c>
      <c r="J189" s="11">
        <f>+'[1]2005tab8&amp;9A'!$AL$107</f>
        <v>15758083</v>
      </c>
      <c r="K189" s="11">
        <f>+'[1]2005tab8&amp;9A'!$AL$111</f>
        <v>2780235</v>
      </c>
      <c r="L189" s="11">
        <f>+'[1]2005tab8&amp;9A'!$AL$115</f>
        <v>37038384</v>
      </c>
      <c r="M189" s="28">
        <f>SUM(G189:L189)+B189+C189+D189</f>
        <v>367115411</v>
      </c>
    </row>
    <row r="190" spans="1:13" ht="13.5">
      <c r="A190" s="27">
        <v>38717</v>
      </c>
      <c r="B190" s="11">
        <f>+'[1]2005tab8&amp;9A'!$AM$66</f>
        <v>6014369</v>
      </c>
      <c r="C190" s="11">
        <f>+'[1]2005tab8&amp;9A'!$AM$69</f>
        <v>57747990</v>
      </c>
      <c r="D190" s="11">
        <f>+'[1]2005tab8&amp;9A'!$AM$72</f>
        <v>75443885</v>
      </c>
      <c r="E190" s="11">
        <f>+'[1]2005tab8&amp;9A'!$AM$88</f>
        <v>99544159</v>
      </c>
      <c r="F190" s="11">
        <f>+'[1]2005tab8&amp;9A'!$AM$89</f>
        <v>32551144</v>
      </c>
      <c r="G190" s="11">
        <f>SUM(E190:F190)</f>
        <v>132095303</v>
      </c>
      <c r="H190" s="11">
        <f>+'[1]2005tab8&amp;9A'!$AM$103</f>
        <v>957433</v>
      </c>
      <c r="I190" s="11">
        <f>+'[1]2005tab8&amp;9A'!$AM$105</f>
        <v>39866512</v>
      </c>
      <c r="J190" s="11">
        <f>+'[1]2005tab8&amp;9A'!$AM$107</f>
        <v>15294021</v>
      </c>
      <c r="K190" s="11">
        <f>+'[1]2005tab8&amp;9A'!$AM$111</f>
        <v>3472275</v>
      </c>
      <c r="L190" s="11">
        <f>+'[1]2005tab8&amp;9A'!$AM$115</f>
        <v>36184689</v>
      </c>
      <c r="M190" s="28">
        <f>SUM(G190:L190)+B190+C190+D190</f>
        <v>367076477</v>
      </c>
    </row>
    <row r="191" spans="1:13" ht="13.5">
      <c r="A191" s="27">
        <v>38748</v>
      </c>
      <c r="B191" s="11">
        <f>+'[3]2006tab8&amp;9A'!$AB$66</f>
        <v>4090672</v>
      </c>
      <c r="C191" s="11">
        <f>+'[3]2006tab8&amp;9A'!$AB$69</f>
        <v>63718025</v>
      </c>
      <c r="D191" s="11">
        <f>+'[3]2006tab8&amp;9A'!$AB$72</f>
        <v>76672672</v>
      </c>
      <c r="E191" s="11">
        <f>+'[3]2006tab8&amp;9A'!$AB$88</f>
        <v>101436246</v>
      </c>
      <c r="F191" s="11">
        <f>+'[3]2006tab8&amp;9A'!$AB$89</f>
        <v>30039757</v>
      </c>
      <c r="G191" s="11">
        <f aca="true" t="shared" si="11" ref="G191:G254">SUM(E191:F191)</f>
        <v>131476003</v>
      </c>
      <c r="H191" s="11">
        <f>+'[3]2006tab8&amp;9A'!$AB$103</f>
        <v>1150418</v>
      </c>
      <c r="I191" s="11">
        <f>+'[3]2006tab8&amp;9A'!$AB$105</f>
        <v>41946227</v>
      </c>
      <c r="J191" s="11">
        <f>+'[3]2006tab8&amp;9A'!$AB$107</f>
        <v>14721210</v>
      </c>
      <c r="K191" s="11">
        <f>+'[3]2006tab8&amp;9A'!$AB$111</f>
        <v>2989935</v>
      </c>
      <c r="L191" s="11">
        <f>+'[3]2006tab8&amp;9A'!$AB$115</f>
        <v>35530199</v>
      </c>
      <c r="M191" s="28">
        <f aca="true" t="shared" si="12" ref="M191:M254">SUM(G191:L191)+B191+C191+D191</f>
        <v>372295361</v>
      </c>
    </row>
    <row r="192" spans="1:13" ht="13.5">
      <c r="A192" s="27">
        <v>38776</v>
      </c>
      <c r="B192" s="11">
        <f>+'[3]2006tab8&amp;9A'!$AC$66</f>
        <v>4368550</v>
      </c>
      <c r="C192" s="11">
        <f>+'[3]2006tab8&amp;9A'!$AC$69</f>
        <v>59900912</v>
      </c>
      <c r="D192" s="11">
        <f>+'[3]2006tab8&amp;9A'!$AC$72</f>
        <v>81452428</v>
      </c>
      <c r="E192" s="11">
        <f>+'[3]2006tab8&amp;9A'!$AC$88</f>
        <v>100336712</v>
      </c>
      <c r="F192" s="11">
        <f>+'[3]2006tab8&amp;9A'!$AC$89</f>
        <v>30176627</v>
      </c>
      <c r="G192" s="11">
        <f t="shared" si="11"/>
        <v>130513339</v>
      </c>
      <c r="H192" s="11">
        <f>+'[3]2006tab8&amp;9A'!$AC$103</f>
        <v>1052956</v>
      </c>
      <c r="I192" s="11">
        <f>+'[3]2006tab8&amp;9A'!$AC$105</f>
        <v>41708971</v>
      </c>
      <c r="J192" s="11">
        <f>+'[3]2006tab8&amp;9A'!$AC$107</f>
        <v>14634879</v>
      </c>
      <c r="K192" s="11">
        <f>+'[3]2006tab8&amp;9A'!$AC$111</f>
        <v>4357463</v>
      </c>
      <c r="L192" s="11">
        <f>+'[3]2006tab8&amp;9A'!$AC$115</f>
        <v>38194610</v>
      </c>
      <c r="M192" s="28">
        <f t="shared" si="12"/>
        <v>376184108</v>
      </c>
    </row>
    <row r="193" spans="1:13" ht="13.5">
      <c r="A193" s="27">
        <v>38807</v>
      </c>
      <c r="B193" s="11">
        <f>+'[3]2006tab8&amp;9A'!$AD$66</f>
        <v>3519559</v>
      </c>
      <c r="C193" s="11">
        <f>+'[3]2006tab8&amp;9A'!$AD$69</f>
        <v>66793037</v>
      </c>
      <c r="D193" s="11">
        <f>+'[3]2006tab8&amp;9A'!$AD$72</f>
        <v>83846402</v>
      </c>
      <c r="E193" s="11">
        <f>+'[3]2006tab8&amp;9A'!$AD$88</f>
        <v>102911393</v>
      </c>
      <c r="F193" s="11">
        <f>+'[3]2006tab8&amp;9A'!$AD$89</f>
        <v>29052183</v>
      </c>
      <c r="G193" s="11">
        <f t="shared" si="11"/>
        <v>131963576</v>
      </c>
      <c r="H193" s="11">
        <f>+'[3]2006tab8&amp;9A'!$AD$103</f>
        <v>1149294</v>
      </c>
      <c r="I193" s="11">
        <f>+'[3]2006tab8&amp;9A'!$AD$105</f>
        <v>40634270</v>
      </c>
      <c r="J193" s="11">
        <f>+'[3]2006tab8&amp;9A'!$AD$107</f>
        <v>14361039</v>
      </c>
      <c r="K193" s="11">
        <f>+'[3]2006tab8&amp;9A'!$AD$111</f>
        <v>7331117</v>
      </c>
      <c r="L193" s="11">
        <f>+'[3]2006tab8&amp;9A'!$AD$115</f>
        <v>36161194</v>
      </c>
      <c r="M193" s="28">
        <f t="shared" si="12"/>
        <v>385759488</v>
      </c>
    </row>
    <row r="194" spans="1:13" ht="13.5">
      <c r="A194" s="27">
        <v>38837</v>
      </c>
      <c r="B194" s="11">
        <f>+'[3]2006tab8&amp;9A'!$AE$66</f>
        <v>3589974</v>
      </c>
      <c r="C194" s="11">
        <f>+'[3]2006tab8&amp;9A'!$AE$69</f>
        <v>71081736</v>
      </c>
      <c r="D194" s="11">
        <f>+'[3]2006tab8&amp;9A'!$AE$72</f>
        <v>81179535</v>
      </c>
      <c r="E194" s="11">
        <f>+'[3]2006tab8&amp;9A'!$AE$88</f>
        <v>103791508</v>
      </c>
      <c r="F194" s="11">
        <f>+'[3]2006tab8&amp;9A'!$AE$89</f>
        <v>29338984</v>
      </c>
      <c r="G194" s="11">
        <f t="shared" si="11"/>
        <v>133130492</v>
      </c>
      <c r="H194" s="11">
        <f>+'[3]2006tab8&amp;9A'!$AE$103</f>
        <v>1100668</v>
      </c>
      <c r="I194" s="11">
        <f>+'[3]2006tab8&amp;9A'!$AE$105</f>
        <v>40440255</v>
      </c>
      <c r="J194" s="11">
        <f>+'[3]2006tab8&amp;9A'!$AE$107</f>
        <v>14685535</v>
      </c>
      <c r="K194" s="11">
        <f>+'[3]2006tab8&amp;9A'!$AE$111</f>
        <v>3669549</v>
      </c>
      <c r="L194" s="11">
        <f>+'[3]2006tab8&amp;9A'!$AE$115</f>
        <v>36282750</v>
      </c>
      <c r="M194" s="28">
        <f t="shared" si="12"/>
        <v>385160494</v>
      </c>
    </row>
    <row r="195" spans="1:13" ht="13.5">
      <c r="A195" s="27">
        <v>38868</v>
      </c>
      <c r="B195" s="11">
        <f>+'[3]2006tab8&amp;9A'!$AF$66</f>
        <v>4458074</v>
      </c>
      <c r="C195" s="11">
        <f>+'[3]2006tab8&amp;9A'!$AF$69</f>
        <v>73090817</v>
      </c>
      <c r="D195" s="11">
        <f>+'[3]2006tab8&amp;9A'!$AF$72</f>
        <v>83793180</v>
      </c>
      <c r="E195" s="11">
        <f>+'[3]2006tab8&amp;9A'!$AF$88</f>
        <v>105012708</v>
      </c>
      <c r="F195" s="11">
        <f>+'[3]2006tab8&amp;9A'!$AF$89</f>
        <v>30095315</v>
      </c>
      <c r="G195" s="11">
        <f t="shared" si="11"/>
        <v>135108023</v>
      </c>
      <c r="H195" s="11">
        <f>+'[3]2006tab8&amp;9A'!$AF$103</f>
        <v>1117982</v>
      </c>
      <c r="I195" s="11">
        <f>+'[3]2006tab8&amp;9A'!$AF$105</f>
        <v>35762745</v>
      </c>
      <c r="J195" s="11">
        <f>+'[3]2006tab8&amp;9A'!$AF$107</f>
        <v>14741990</v>
      </c>
      <c r="K195" s="11">
        <f>+'[3]2006tab8&amp;9A'!$AF$111</f>
        <v>2808876</v>
      </c>
      <c r="L195" s="11">
        <f>+'[3]2006tab8&amp;9A'!$AF$115</f>
        <v>36669190</v>
      </c>
      <c r="M195" s="28">
        <f t="shared" si="12"/>
        <v>387550877</v>
      </c>
    </row>
    <row r="196" spans="1:13" ht="13.5">
      <c r="A196" s="27">
        <v>38898</v>
      </c>
      <c r="B196" s="11">
        <f>+'[3]2006tab8&amp;9A'!$AG$66</f>
        <v>3254274</v>
      </c>
      <c r="C196" s="11">
        <f>+'[3]2006tab8&amp;9A'!$AG$69</f>
        <v>70857091</v>
      </c>
      <c r="D196" s="11">
        <f>+'[3]2006tab8&amp;9A'!$AG$72</f>
        <v>90768457</v>
      </c>
      <c r="E196" s="11">
        <f>+'[3]2006tab8&amp;9A'!$AG$88</f>
        <v>109273471</v>
      </c>
      <c r="F196" s="11">
        <f>+'[3]2006tab8&amp;9A'!$AG$89</f>
        <v>30991795</v>
      </c>
      <c r="G196" s="11">
        <f t="shared" si="11"/>
        <v>140265266</v>
      </c>
      <c r="H196" s="11">
        <f>+'[3]2006tab8&amp;9A'!$AG$103</f>
        <v>1340198</v>
      </c>
      <c r="I196" s="11">
        <f>+'[3]2006tab8&amp;9A'!$AG$105</f>
        <v>37174884</v>
      </c>
      <c r="J196" s="11">
        <f>+'[3]2006tab8&amp;9A'!$AG$107</f>
        <v>15884441</v>
      </c>
      <c r="K196" s="11">
        <f>+'[3]2006tab8&amp;9A'!$AG$111</f>
        <v>5249672</v>
      </c>
      <c r="L196" s="11">
        <f>+'[3]2006tab8&amp;9A'!$AG$115</f>
        <v>35085109</v>
      </c>
      <c r="M196" s="28">
        <f t="shared" si="12"/>
        <v>399879392</v>
      </c>
    </row>
    <row r="197" spans="1:13" ht="13.5">
      <c r="A197" s="27">
        <v>38929</v>
      </c>
      <c r="B197" s="11">
        <f>+'[3]2006tab8&amp;9A'!$AH$66</f>
        <v>3706355</v>
      </c>
      <c r="C197" s="11">
        <f>+'[3]2006tab8&amp;9A'!$AH$69</f>
        <v>70417635</v>
      </c>
      <c r="D197" s="11">
        <f>+'[3]2006tab8&amp;9A'!$AH$72</f>
        <v>89666799</v>
      </c>
      <c r="E197" s="11">
        <f>+'[3]2006tab8&amp;9A'!$AH$88</f>
        <v>110321377</v>
      </c>
      <c r="F197" s="11">
        <f>+'[3]2006tab8&amp;9A'!$AH$89</f>
        <v>30235359</v>
      </c>
      <c r="G197" s="11">
        <f t="shared" si="11"/>
        <v>140556736</v>
      </c>
      <c r="H197" s="11">
        <f>+'[3]2006tab8&amp;9A'!$AH$103</f>
        <v>1400190</v>
      </c>
      <c r="I197" s="11">
        <f>+'[3]2006tab8&amp;9A'!$AH$105</f>
        <v>36411797</v>
      </c>
      <c r="J197" s="11">
        <f>+'[3]2006tab8&amp;9A'!$AH$107</f>
        <v>16485771</v>
      </c>
      <c r="K197" s="11">
        <f>+'[3]2006tab8&amp;9A'!$AH$111</f>
        <v>2823920</v>
      </c>
      <c r="L197" s="11">
        <f>+'[3]2006tab8&amp;9A'!$AH$115</f>
        <v>39422630</v>
      </c>
      <c r="M197" s="28">
        <f t="shared" si="12"/>
        <v>400891833</v>
      </c>
    </row>
    <row r="198" spans="1:13" ht="13.5">
      <c r="A198" s="27">
        <v>38960</v>
      </c>
      <c r="B198" s="11">
        <f>+'[3]2006tab8&amp;9A'!$AI$66</f>
        <v>5117552</v>
      </c>
      <c r="C198" s="11">
        <f>+'[3]2006tab8&amp;9A'!$AI$69</f>
        <v>70443864</v>
      </c>
      <c r="D198" s="11">
        <f>+'[3]2006tab8&amp;9A'!$AI$72</f>
        <v>94016601</v>
      </c>
      <c r="E198" s="11">
        <f>+'[3]2006tab8&amp;9A'!$AI$88</f>
        <v>110539519</v>
      </c>
      <c r="F198" s="11">
        <f>+'[3]2006tab8&amp;9A'!$AI$89</f>
        <v>30729816</v>
      </c>
      <c r="G198" s="11">
        <f t="shared" si="11"/>
        <v>141269335</v>
      </c>
      <c r="H198" s="11">
        <f>+'[3]2006tab8&amp;9A'!$AI$103</f>
        <v>1738850</v>
      </c>
      <c r="I198" s="11">
        <f>+'[3]2006tab8&amp;9A'!$AI$105</f>
        <v>36303644</v>
      </c>
      <c r="J198" s="11">
        <f>+'[3]2006tab8&amp;9A'!$AI$107</f>
        <v>18496130</v>
      </c>
      <c r="K198" s="11">
        <f>+'[3]2006tab8&amp;9A'!$AI$111</f>
        <v>2752865</v>
      </c>
      <c r="L198" s="11">
        <f>+'[3]2006tab8&amp;9A'!$AI$115</f>
        <v>37277414</v>
      </c>
      <c r="M198" s="28">
        <f t="shared" si="12"/>
        <v>407416255</v>
      </c>
    </row>
    <row r="199" spans="1:13" ht="13.5">
      <c r="A199" s="27">
        <v>38990</v>
      </c>
      <c r="B199" s="11">
        <f>+'[3]2006tab8&amp;9A'!$AJ$66</f>
        <v>3696373</v>
      </c>
      <c r="C199" s="11">
        <f>+'[3]2006tab8&amp;9A'!$AJ$69</f>
        <v>75384047</v>
      </c>
      <c r="D199" s="11">
        <f>+'[3]2006tab8&amp;9A'!$AJ$72</f>
        <v>90298106</v>
      </c>
      <c r="E199" s="11">
        <f>+'[3]2006tab8&amp;9A'!$AJ$88</f>
        <v>114369386</v>
      </c>
      <c r="F199" s="11">
        <f>+'[3]2006tab8&amp;9A'!$AJ$89</f>
        <v>29030829</v>
      </c>
      <c r="G199" s="11">
        <f t="shared" si="11"/>
        <v>143400215</v>
      </c>
      <c r="H199" s="11">
        <f>+'[3]2006tab8&amp;9A'!$AJ$103</f>
        <v>1560216</v>
      </c>
      <c r="I199" s="11">
        <f>+'[3]2006tab8&amp;9A'!$AJ$105</f>
        <v>35684192</v>
      </c>
      <c r="J199" s="11">
        <f>+'[3]2006tab8&amp;9A'!$AJ$107</f>
        <v>18739988</v>
      </c>
      <c r="K199" s="11">
        <f>+'[3]2006tab8&amp;9A'!$AJ$111</f>
        <v>4292186</v>
      </c>
      <c r="L199" s="11">
        <f>+'[3]2006tab8&amp;9A'!$AJ$115</f>
        <v>38348100</v>
      </c>
      <c r="M199" s="28">
        <f t="shared" si="12"/>
        <v>411403423</v>
      </c>
    </row>
    <row r="200" spans="1:13" ht="13.5">
      <c r="A200" s="27">
        <v>39021</v>
      </c>
      <c r="B200" s="11">
        <f>+'[3]2006tab8&amp;9A'!$AK$66</f>
        <v>4396796</v>
      </c>
      <c r="C200" s="11">
        <f>+'[3]2006tab8&amp;9A'!$AK$69</f>
        <v>72416081</v>
      </c>
      <c r="D200" s="11">
        <f>+'[3]2006tab8&amp;9A'!$AK$72</f>
        <v>99551875</v>
      </c>
      <c r="E200" s="11">
        <f>+'[3]2006tab8&amp;9A'!$AK$88</f>
        <v>115734455</v>
      </c>
      <c r="F200" s="11">
        <f>+'[3]2006tab8&amp;9A'!$AK$89</f>
        <v>27165846</v>
      </c>
      <c r="G200" s="11">
        <f t="shared" si="11"/>
        <v>142900301</v>
      </c>
      <c r="H200" s="11">
        <f>+'[3]2006tab8&amp;9A'!$AK$103</f>
        <v>1541899</v>
      </c>
      <c r="I200" s="11">
        <f>+'[3]2006tab8&amp;9A'!$AK$105</f>
        <v>34080589</v>
      </c>
      <c r="J200" s="11">
        <f>+'[3]2006tab8&amp;9A'!$AK$107</f>
        <v>21105365</v>
      </c>
      <c r="K200" s="11">
        <f>+'[3]2006tab8&amp;9A'!$AK$111</f>
        <v>3070354</v>
      </c>
      <c r="L200" s="11">
        <f>+'[3]2006tab8&amp;9A'!$AK$115</f>
        <v>39394172</v>
      </c>
      <c r="M200" s="28">
        <f t="shared" si="12"/>
        <v>418457432</v>
      </c>
    </row>
    <row r="201" spans="1:13" ht="13.5">
      <c r="A201" s="27">
        <v>39051</v>
      </c>
      <c r="B201" s="11">
        <f>+'[3]2006tab8&amp;9A'!$AL$66</f>
        <v>4772996</v>
      </c>
      <c r="C201" s="11">
        <f>+'[3]2006tab8&amp;9A'!$AL$69</f>
        <v>68162012</v>
      </c>
      <c r="D201" s="11">
        <f>+'[3]2006tab8&amp;9A'!$AL$72</f>
        <v>103110344</v>
      </c>
      <c r="E201" s="11">
        <f>+'[3]2006tab8&amp;9A'!$AL$88</f>
        <v>119621507</v>
      </c>
      <c r="F201" s="11">
        <f>+'[3]2006tab8&amp;9A'!$AL$89</f>
        <v>28327414</v>
      </c>
      <c r="G201" s="11">
        <f t="shared" si="11"/>
        <v>147948921</v>
      </c>
      <c r="H201" s="11">
        <f>+'[3]2006tab8&amp;9A'!$AL$103</f>
        <v>1352718</v>
      </c>
      <c r="I201" s="11">
        <f>+'[3]2006tab8&amp;9A'!$AL$105</f>
        <v>33413080</v>
      </c>
      <c r="J201" s="11">
        <f>+'[3]2006tab8&amp;9A'!$AL$107</f>
        <v>23765188</v>
      </c>
      <c r="K201" s="11">
        <f>+'[3]2006tab8&amp;9A'!$AL$111</f>
        <v>2387868</v>
      </c>
      <c r="L201" s="11">
        <f>+'[3]2006tab8&amp;9A'!$AL$115</f>
        <v>39753359</v>
      </c>
      <c r="M201" s="28">
        <f t="shared" si="12"/>
        <v>424666486</v>
      </c>
    </row>
    <row r="202" spans="1:13" ht="13.5">
      <c r="A202" s="27">
        <v>39082</v>
      </c>
      <c r="B202" s="11">
        <f>+'[3]2006tab8&amp;9A'!$AM$66</f>
        <v>6536475</v>
      </c>
      <c r="C202" s="11">
        <f>+'[3]2006tab8&amp;9A'!$AM$69</f>
        <v>72120857</v>
      </c>
      <c r="D202" s="11">
        <f>+'[3]2006tab8&amp;9A'!$AM$72</f>
        <v>96277091</v>
      </c>
      <c r="E202" s="11">
        <f>+'[3]2006tab8&amp;9A'!$AM$88</f>
        <v>125512188</v>
      </c>
      <c r="F202" s="11">
        <f>+'[3]2006tab8&amp;9A'!$AM$89</f>
        <v>27936979</v>
      </c>
      <c r="G202" s="11">
        <f t="shared" si="11"/>
        <v>153449167</v>
      </c>
      <c r="H202" s="11">
        <f>+'[3]2006tab8&amp;9A'!$AM$103</f>
        <v>1246098</v>
      </c>
      <c r="I202" s="11">
        <f>+'[3]2006tab8&amp;9A'!$AM$105</f>
        <v>33196407</v>
      </c>
      <c r="J202" s="11">
        <f>+'[3]2006tab8&amp;9A'!$AM$107</f>
        <v>23748652</v>
      </c>
      <c r="K202" s="11">
        <f>+'[3]2006tab8&amp;9A'!$AM$111</f>
        <v>4133518</v>
      </c>
      <c r="L202" s="11">
        <f>+'[3]2006tab8&amp;9A'!$AM$115</f>
        <v>39260938</v>
      </c>
      <c r="M202" s="28">
        <f t="shared" si="12"/>
        <v>429969203</v>
      </c>
    </row>
    <row r="203" spans="1:13" ht="13.5">
      <c r="A203" s="27">
        <v>39113</v>
      </c>
      <c r="B203" s="11">
        <f>+'[5]2007tab8&amp;9A'!$AB$66</f>
        <v>5132070</v>
      </c>
      <c r="C203" s="11">
        <f>+'[5]2007tab8&amp;9A'!$AB$69</f>
        <v>65795862</v>
      </c>
      <c r="D203" s="11">
        <f>+'[5]2007tab8&amp;9A'!$AB$72</f>
        <v>97498602</v>
      </c>
      <c r="E203" s="11">
        <f>+'[5]2007tab8&amp;9A'!$AB$88</f>
        <v>129238563</v>
      </c>
      <c r="F203" s="11">
        <f>+'[5]2007tab8&amp;9A'!$AB$89</f>
        <v>27346802</v>
      </c>
      <c r="G203" s="11">
        <f t="shared" si="11"/>
        <v>156585365</v>
      </c>
      <c r="H203" s="11">
        <f>+'[5]2007tab8&amp;9A'!$AB$103</f>
        <v>1388295</v>
      </c>
      <c r="I203" s="11">
        <f>+'[5]2007tab8&amp;9A'!$AB$105</f>
        <v>34840242</v>
      </c>
      <c r="J203" s="11">
        <f>+'[5]2007tab8&amp;9A'!$AB$107</f>
        <v>26132353</v>
      </c>
      <c r="K203" s="11">
        <f>+'[5]2007tab8&amp;9A'!$AB$111</f>
        <v>3219937</v>
      </c>
      <c r="L203" s="11">
        <f>+'[5]2007tab8&amp;9A'!$AB$115</f>
        <v>39233145</v>
      </c>
      <c r="M203" s="28">
        <f t="shared" si="12"/>
        <v>429825871</v>
      </c>
    </row>
    <row r="204" spans="1:13" ht="13.5">
      <c r="A204" s="27">
        <v>39141</v>
      </c>
      <c r="B204" s="11">
        <f>+'[5]2007tab8&amp;9A'!$AC$66</f>
        <v>5355743</v>
      </c>
      <c r="C204" s="11">
        <f>+'[5]2007tab8&amp;9A'!$AC$69</f>
        <v>63964405</v>
      </c>
      <c r="D204" s="11">
        <f>+'[5]2007tab8&amp;9A'!$AC$72</f>
        <v>94175603</v>
      </c>
      <c r="E204" s="11">
        <f>+'[5]2007tab8&amp;9A'!$AC$88</f>
        <v>131871953</v>
      </c>
      <c r="F204" s="11">
        <f>+'[5]2007tab8&amp;9A'!$AC$89</f>
        <v>29505856</v>
      </c>
      <c r="G204" s="11">
        <f t="shared" si="11"/>
        <v>161377809</v>
      </c>
      <c r="H204" s="11">
        <f>+'[5]2007tab8&amp;9A'!$AC$103</f>
        <v>1121127</v>
      </c>
      <c r="I204" s="11">
        <f>+'[5]2007tab8&amp;9A'!$AC$105</f>
        <v>34962725</v>
      </c>
      <c r="J204" s="11">
        <f>+'[5]2007tab8&amp;9A'!$AC$107</f>
        <v>26838753</v>
      </c>
      <c r="K204" s="11">
        <f>+'[5]2007tab8&amp;9A'!$AC$111</f>
        <v>3049502</v>
      </c>
      <c r="L204" s="11">
        <f>+'[5]2007tab8&amp;9A'!$AC$115</f>
        <v>38995877</v>
      </c>
      <c r="M204" s="28">
        <f t="shared" si="12"/>
        <v>429841544</v>
      </c>
    </row>
    <row r="205" spans="1:13" ht="13.5">
      <c r="A205" s="27">
        <v>39172</v>
      </c>
      <c r="B205" s="11">
        <f>+'[5]2007tab8&amp;9A'!$AD$66</f>
        <v>4806662</v>
      </c>
      <c r="C205" s="11">
        <f>+'[5]2007tab8&amp;9A'!$AD$69</f>
        <v>68390520</v>
      </c>
      <c r="D205" s="11">
        <f>+'[5]2007tab8&amp;9A'!$AD$72</f>
        <v>93327197</v>
      </c>
      <c r="E205" s="11">
        <f>+'[5]2007tab8&amp;9A'!$AD$88</f>
        <v>133626544</v>
      </c>
      <c r="F205" s="11">
        <f>+'[5]2007tab8&amp;9A'!$AD$89</f>
        <v>30479531</v>
      </c>
      <c r="G205" s="11">
        <f t="shared" si="11"/>
        <v>164106075</v>
      </c>
      <c r="H205" s="11">
        <f>+'[5]2007tab8&amp;9A'!$AD$103</f>
        <v>1023077</v>
      </c>
      <c r="I205" s="11">
        <f>+'[5]2007tab8&amp;9A'!$AD$105</f>
        <v>33747441</v>
      </c>
      <c r="J205" s="11">
        <f>+'[5]2007tab8&amp;9A'!$AD$107</f>
        <v>26513590</v>
      </c>
      <c r="K205" s="11">
        <f>+'[5]2007tab8&amp;9A'!$AD$111</f>
        <v>7924711</v>
      </c>
      <c r="L205" s="11">
        <f>+'[5]2007tab8&amp;9A'!$AD$115</f>
        <v>39615536</v>
      </c>
      <c r="M205" s="28">
        <f t="shared" si="12"/>
        <v>439454809</v>
      </c>
    </row>
    <row r="206" spans="1:13" ht="13.5">
      <c r="A206" s="27">
        <v>39202</v>
      </c>
      <c r="B206" s="11">
        <f>+'[5]2007tab8&amp;9A'!$AE$66</f>
        <v>4234533</v>
      </c>
      <c r="C206" s="11">
        <f>+'[5]2007tab8&amp;9A'!$AE$69</f>
        <v>63932659</v>
      </c>
      <c r="D206" s="11">
        <f>+'[5]2007tab8&amp;9A'!$AE$72</f>
        <v>101400674</v>
      </c>
      <c r="E206" s="11">
        <f>+'[5]2007tab8&amp;9A'!$AE$88</f>
        <v>135047164</v>
      </c>
      <c r="F206" s="11">
        <f>+'[5]2007tab8&amp;9A'!$AE$89</f>
        <v>28169790</v>
      </c>
      <c r="G206" s="11">
        <f t="shared" si="11"/>
        <v>163216954</v>
      </c>
      <c r="H206" s="11">
        <f>+'[5]2007tab8&amp;9A'!$AE$103</f>
        <v>1019897</v>
      </c>
      <c r="I206" s="11">
        <f>+'[5]2007tab8&amp;9A'!$AE$105</f>
        <v>33596120</v>
      </c>
      <c r="J206" s="11">
        <f>+'[5]2007tab8&amp;9A'!$AE$107</f>
        <v>31343002</v>
      </c>
      <c r="K206" s="11">
        <f>+'[5]2007tab8&amp;9A'!$AE$111</f>
        <v>3351482</v>
      </c>
      <c r="L206" s="11">
        <f>+'[5]2007tab8&amp;9A'!$AE$115</f>
        <v>39381970</v>
      </c>
      <c r="M206" s="28">
        <f t="shared" si="12"/>
        <v>441477291</v>
      </c>
    </row>
    <row r="207" spans="1:13" ht="13.5">
      <c r="A207" s="27">
        <v>39233</v>
      </c>
      <c r="B207" s="11">
        <f>+'[5]2007tab8&amp;9A'!$AF$66</f>
        <v>5032081</v>
      </c>
      <c r="C207" s="11">
        <f>+'[5]2007tab8&amp;9A'!$AF$69</f>
        <v>62037274</v>
      </c>
      <c r="D207" s="11">
        <f>+'[5]2007tab8&amp;9A'!$AF$72</f>
        <v>104166828</v>
      </c>
      <c r="E207" s="11">
        <f>+'[5]2007tab8&amp;9A'!$AF$88</f>
        <v>137840016</v>
      </c>
      <c r="F207" s="11">
        <f>+'[5]2007tab8&amp;9A'!$AF$89</f>
        <v>29809083</v>
      </c>
      <c r="G207" s="11">
        <f t="shared" si="11"/>
        <v>167649099</v>
      </c>
      <c r="H207" s="11">
        <f>+'[5]2007tab8&amp;9A'!$AF$103</f>
        <v>1415894</v>
      </c>
      <c r="I207" s="11">
        <f>+'[5]2007tab8&amp;9A'!$AF$105</f>
        <v>33153215</v>
      </c>
      <c r="J207" s="11">
        <f>+'[5]2007tab8&amp;9A'!$AF$107</f>
        <v>31311853</v>
      </c>
      <c r="K207" s="11">
        <f>+'[5]2007tab8&amp;9A'!$AF$111</f>
        <v>3099641</v>
      </c>
      <c r="L207" s="11">
        <f>+'[5]2007tab8&amp;9A'!$AF$115</f>
        <v>37604771</v>
      </c>
      <c r="M207" s="28">
        <f t="shared" si="12"/>
        <v>445470656</v>
      </c>
    </row>
    <row r="208" spans="1:13" ht="13.5">
      <c r="A208" s="27">
        <v>39263</v>
      </c>
      <c r="B208" s="11">
        <f>+'[5]2007tab8&amp;9A'!$AG$66</f>
        <v>3692688</v>
      </c>
      <c r="C208" s="11">
        <f>+'[5]2007tab8&amp;9A'!$AG$69</f>
        <v>60056936</v>
      </c>
      <c r="D208" s="11">
        <f>+'[5]2007tab8&amp;9A'!$AG$72</f>
        <v>105317413</v>
      </c>
      <c r="E208" s="11">
        <f>+'[5]2007tab8&amp;9A'!$AG$88</f>
        <v>141770609</v>
      </c>
      <c r="F208" s="11">
        <f>+'[5]2007tab8&amp;9A'!$AG$89</f>
        <v>30999118</v>
      </c>
      <c r="G208" s="11">
        <f t="shared" si="11"/>
        <v>172769727</v>
      </c>
      <c r="H208" s="11">
        <f>+'[5]2007tab8&amp;9A'!$AG$103</f>
        <v>1695850</v>
      </c>
      <c r="I208" s="11">
        <f>+'[5]2007tab8&amp;9A'!$AG$105</f>
        <v>33290296</v>
      </c>
      <c r="J208" s="11">
        <f>+'[5]2007tab8&amp;9A'!$AG$107</f>
        <v>31653052</v>
      </c>
      <c r="K208" s="11">
        <f>+'[5]2007tab8&amp;9A'!$AG$111</f>
        <v>4628154</v>
      </c>
      <c r="L208" s="11">
        <f>+'[5]2007tab8&amp;9A'!$AG$115</f>
        <v>39176876</v>
      </c>
      <c r="M208" s="28">
        <f t="shared" si="12"/>
        <v>452280992</v>
      </c>
    </row>
    <row r="209" spans="1:13" ht="13.5">
      <c r="A209" s="27">
        <v>39294</v>
      </c>
      <c r="B209" s="11">
        <f>+'[5]2007tab8&amp;9A'!$AH$66</f>
        <v>4569971</v>
      </c>
      <c r="C209" s="11">
        <f>+'[5]2007tab8&amp;9A'!$AH$69</f>
        <v>59992813</v>
      </c>
      <c r="D209" s="11">
        <f>+'[5]2007tab8&amp;9A'!$AH$72</f>
        <v>104865048</v>
      </c>
      <c r="E209" s="11">
        <f>+'[5]2007tab8&amp;9A'!$AH$88</f>
        <v>144303002</v>
      </c>
      <c r="F209" s="11">
        <f>+'[5]2007tab8&amp;9A'!$AH$89</f>
        <v>30705107</v>
      </c>
      <c r="G209" s="11">
        <f t="shared" si="11"/>
        <v>175008109</v>
      </c>
      <c r="H209" s="11">
        <f>+'[5]2007tab8&amp;9A'!$AH$103</f>
        <v>1471294</v>
      </c>
      <c r="I209" s="11">
        <f>+'[5]2007tab8&amp;9A'!$AH$105</f>
        <v>33071233</v>
      </c>
      <c r="J209" s="11">
        <f>+'[5]2007tab8&amp;9A'!$AH$107</f>
        <v>31958651</v>
      </c>
      <c r="K209" s="11">
        <f>+'[5]2007tab8&amp;9A'!$AH$111</f>
        <v>4206907</v>
      </c>
      <c r="L209" s="11">
        <f>+'[5]2007tab8&amp;9A'!$AH$115</f>
        <v>40253777</v>
      </c>
      <c r="M209" s="28">
        <f t="shared" si="12"/>
        <v>455397803</v>
      </c>
    </row>
    <row r="210" spans="1:13" ht="13.5">
      <c r="A210" s="27">
        <v>39325</v>
      </c>
      <c r="B210" s="11">
        <f>+'[5]2007tab8&amp;9A'!$AI$66</f>
        <v>3936436</v>
      </c>
      <c r="C210" s="11">
        <f>+'[5]2007tab8&amp;9A'!$AI$69</f>
        <v>59868999</v>
      </c>
      <c r="D210" s="11">
        <f>+'[5]2007tab8&amp;9A'!$AI$72</f>
        <v>110116001</v>
      </c>
      <c r="E210" s="11">
        <f>+'[5]2007tab8&amp;9A'!$AI$88</f>
        <v>147894883</v>
      </c>
      <c r="F210" s="11">
        <f>+'[5]2007tab8&amp;9A'!$AI$89</f>
        <v>29156482</v>
      </c>
      <c r="G210" s="11">
        <f t="shared" si="11"/>
        <v>177051365</v>
      </c>
      <c r="H210" s="11">
        <f>+'[5]2007tab8&amp;9A'!$AI$103</f>
        <v>1616750</v>
      </c>
      <c r="I210" s="11">
        <f>+'[5]2007tab8&amp;9A'!$AI$105</f>
        <v>31868629</v>
      </c>
      <c r="J210" s="11">
        <f>+'[5]2007tab8&amp;9A'!$AI$107</f>
        <v>33147713</v>
      </c>
      <c r="K210" s="11">
        <f>+'[5]2007tab8&amp;9A'!$AI$111</f>
        <v>9308849</v>
      </c>
      <c r="L210" s="11">
        <f>+'[5]2007tab8&amp;9A'!$AI$115</f>
        <v>40902804</v>
      </c>
      <c r="M210" s="28">
        <f t="shared" si="12"/>
        <v>467817546</v>
      </c>
    </row>
    <row r="211" spans="1:13" ht="13.5">
      <c r="A211" s="27">
        <v>39355</v>
      </c>
      <c r="B211" s="11">
        <f>+'[5]2007tab8&amp;9A'!$AJ$66</f>
        <v>3951165</v>
      </c>
      <c r="C211" s="11">
        <f>+'[5]2007tab8&amp;9A'!$AJ$69</f>
        <v>60014303</v>
      </c>
      <c r="D211" s="11">
        <f>+'[5]2007tab8&amp;9A'!$AJ$72</f>
        <v>111578489</v>
      </c>
      <c r="E211" s="11">
        <f>+'[5]2007tab8&amp;9A'!$AJ$88</f>
        <v>155376574</v>
      </c>
      <c r="F211" s="11">
        <f>+'[5]2007tab8&amp;9A'!$AJ$89</f>
        <v>28521844</v>
      </c>
      <c r="G211" s="11">
        <f t="shared" si="11"/>
        <v>183898418</v>
      </c>
      <c r="H211" s="11">
        <f>+'[5]2007tab8&amp;9A'!$AJ$103</f>
        <v>1923936</v>
      </c>
      <c r="I211" s="11">
        <f>+'[5]2007tab8&amp;9A'!$AJ$105</f>
        <v>29262565</v>
      </c>
      <c r="J211" s="11">
        <f>+'[5]2007tab8&amp;9A'!$AJ$107</f>
        <v>33691282</v>
      </c>
      <c r="K211" s="11">
        <f>+'[5]2007tab8&amp;9A'!$AJ$111</f>
        <v>5177630</v>
      </c>
      <c r="L211" s="11">
        <f>+'[5]2007tab8&amp;9A'!$AJ$115</f>
        <v>42107147</v>
      </c>
      <c r="M211" s="28">
        <f t="shared" si="12"/>
        <v>471604935</v>
      </c>
    </row>
    <row r="212" spans="1:13" ht="13.5">
      <c r="A212" s="27">
        <v>39386</v>
      </c>
      <c r="B212" s="11">
        <f>+'[5]2007tab8&amp;9A'!$AK$66</f>
        <v>5378077</v>
      </c>
      <c r="C212" s="11">
        <f>+'[5]2007tab8&amp;9A'!$AK$69</f>
        <v>60516478</v>
      </c>
      <c r="D212" s="11">
        <f>+'[5]2007tab8&amp;9A'!$AK$72</f>
        <v>112052878</v>
      </c>
      <c r="E212" s="11">
        <f>+'[5]2007tab8&amp;9A'!$AK$88</f>
        <v>157574826</v>
      </c>
      <c r="F212" s="11">
        <f>+'[5]2007tab8&amp;9A'!$AK$89</f>
        <v>30225694</v>
      </c>
      <c r="G212" s="11">
        <f t="shared" si="11"/>
        <v>187800520</v>
      </c>
      <c r="H212" s="11">
        <f>+'[5]2007tab8&amp;9A'!$AK$103</f>
        <v>2378068</v>
      </c>
      <c r="I212" s="11">
        <f>+'[5]2007tab8&amp;9A'!$AK$105</f>
        <v>29176520</v>
      </c>
      <c r="J212" s="11">
        <f>+'[5]2007tab8&amp;9A'!$AK$107</f>
        <v>33935479</v>
      </c>
      <c r="K212" s="11">
        <f>+'[5]2007tab8&amp;9A'!$AK$111</f>
        <v>2871925</v>
      </c>
      <c r="L212" s="11">
        <f>+'[5]2007tab8&amp;9A'!$AK$115</f>
        <v>42893904</v>
      </c>
      <c r="M212" s="28">
        <f t="shared" si="12"/>
        <v>477003849</v>
      </c>
    </row>
    <row r="213" spans="1:13" ht="13.5">
      <c r="A213" s="27">
        <v>39416</v>
      </c>
      <c r="B213" s="11">
        <f>+'[5]2007tab8&amp;9A'!$AL$66</f>
        <v>4384031</v>
      </c>
      <c r="C213" s="11">
        <f>+'[5]2007tab8&amp;9A'!$AL$69</f>
        <v>63145597</v>
      </c>
      <c r="D213" s="11">
        <f>+'[5]2007tab8&amp;9A'!$AL$72</f>
        <v>118210235</v>
      </c>
      <c r="E213" s="11">
        <f>+'[5]2007tab8&amp;9A'!$AL$88</f>
        <v>160850450</v>
      </c>
      <c r="F213" s="11">
        <f>+'[5]2007tab8&amp;9A'!$AL$89</f>
        <v>29463354</v>
      </c>
      <c r="G213" s="11">
        <f t="shared" si="11"/>
        <v>190313804</v>
      </c>
      <c r="H213" s="11">
        <f>+'[5]2007tab8&amp;9A'!$AL$103</f>
        <v>2436973</v>
      </c>
      <c r="I213" s="11">
        <f>+'[5]2007tab8&amp;9A'!$AL$105</f>
        <v>29384191</v>
      </c>
      <c r="J213" s="11">
        <f>+'[5]2007tab8&amp;9A'!$AL$107</f>
        <v>31936021</v>
      </c>
      <c r="K213" s="11">
        <f>+'[5]2007tab8&amp;9A'!$AL$111</f>
        <v>3253402</v>
      </c>
      <c r="L213" s="11">
        <f>+'[5]2007tab8&amp;9A'!$AL$115</f>
        <v>43186564</v>
      </c>
      <c r="M213" s="28">
        <f t="shared" si="12"/>
        <v>486250818</v>
      </c>
    </row>
    <row r="214" spans="1:13" ht="13.5">
      <c r="A214" s="27">
        <v>39447</v>
      </c>
      <c r="B214" s="11">
        <f>+'[5]2007tab8&amp;9A'!$AM$66</f>
        <v>6545726</v>
      </c>
      <c r="C214" s="11">
        <f>+'[5]2007tab8&amp;9A'!$AM$69</f>
        <v>69210728</v>
      </c>
      <c r="D214" s="11">
        <f>+'[5]2007tab8&amp;9A'!$AM$72</f>
        <v>109305996</v>
      </c>
      <c r="E214" s="11">
        <f>+'[5]2007tab8&amp;9A'!$AM$88</f>
        <v>163439742</v>
      </c>
      <c r="F214" s="11">
        <f>+'[5]2007tab8&amp;9A'!$AM$89</f>
        <v>31663196</v>
      </c>
      <c r="G214" s="11">
        <f t="shared" si="11"/>
        <v>195102938</v>
      </c>
      <c r="H214" s="11">
        <f>+'[5]2007tab8&amp;9A'!$AM$103</f>
        <v>2109194</v>
      </c>
      <c r="I214" s="11">
        <f>+'[5]2007tab8&amp;9A'!$AM$105</f>
        <v>29479650</v>
      </c>
      <c r="J214" s="11">
        <f>+'[5]2007tab8&amp;9A'!$AM$107</f>
        <v>31916104</v>
      </c>
      <c r="K214" s="11">
        <f>+'[5]2007tab8&amp;9A'!$AM$111</f>
        <v>5870977</v>
      </c>
      <c r="L214" s="11">
        <f>+'[5]2007tab8&amp;9A'!$AM$115</f>
        <v>41419285</v>
      </c>
      <c r="M214" s="28">
        <f t="shared" si="12"/>
        <v>490960598</v>
      </c>
    </row>
    <row r="215" spans="1:13" ht="13.5">
      <c r="A215" s="27">
        <v>39478</v>
      </c>
      <c r="B215" s="11">
        <f>+'[4]2008tab8&amp;9A'!$AB$66</f>
        <v>5173428</v>
      </c>
      <c r="C215" s="11">
        <f>+'[4]2008tab8&amp;9A'!$AB$69</f>
        <v>71691841</v>
      </c>
      <c r="D215" s="11">
        <f>+'[4]2008tab8&amp;9A'!$AB$72</f>
        <v>113057279</v>
      </c>
      <c r="E215" s="11">
        <f>+'[4]2008tab8&amp;9A'!$AB$88</f>
        <v>164353872</v>
      </c>
      <c r="F215" s="11">
        <f>+'[4]2008tab8&amp;9A'!$AB$89</f>
        <v>31571224</v>
      </c>
      <c r="G215" s="11">
        <f t="shared" si="11"/>
        <v>195925096</v>
      </c>
      <c r="H215" s="11">
        <f>+'[4]2008tab8&amp;9A'!$AB$103</f>
        <v>1934348</v>
      </c>
      <c r="I215" s="11">
        <f>+'[4]2008tab8&amp;9A'!$AB$105</f>
        <v>29418641</v>
      </c>
      <c r="J215" s="11">
        <f>+'[4]2008tab8&amp;9A'!$AB$107</f>
        <v>30605736</v>
      </c>
      <c r="K215" s="11">
        <f>+'[4]2008tab8&amp;9A'!$AB$111</f>
        <v>3376552</v>
      </c>
      <c r="L215" s="11">
        <f>+'[4]2008tab8&amp;9A'!$AB$115</f>
        <v>40657979</v>
      </c>
      <c r="M215" s="28">
        <f t="shared" si="12"/>
        <v>491840900</v>
      </c>
    </row>
    <row r="216" spans="1:13" ht="13.5">
      <c r="A216" s="27">
        <v>39506</v>
      </c>
      <c r="B216" s="11">
        <f>+'[4]2008tab8&amp;9A'!$AC$66</f>
        <v>3872387</v>
      </c>
      <c r="C216" s="11">
        <f>+'[4]2008tab8&amp;9A'!$AC$69</f>
        <v>71202766</v>
      </c>
      <c r="D216" s="11">
        <f>+'[4]2008tab8&amp;9A'!$AC$72</f>
        <v>114120189</v>
      </c>
      <c r="E216" s="11">
        <f>+'[4]2008tab8&amp;9A'!$AC$88</f>
        <v>166907925</v>
      </c>
      <c r="F216" s="11">
        <f>+'[4]2008tab8&amp;9A'!$AC$89</f>
        <v>28819902</v>
      </c>
      <c r="G216" s="11">
        <f t="shared" si="11"/>
        <v>195727827</v>
      </c>
      <c r="H216" s="11">
        <f>+'[4]2008tab8&amp;9A'!$AC$103</f>
        <v>1723501</v>
      </c>
      <c r="I216" s="11">
        <f>+'[4]2008tab8&amp;9A'!$AC$105</f>
        <v>29233654</v>
      </c>
      <c r="J216" s="11">
        <f>+'[4]2008tab8&amp;9A'!$AC$107</f>
        <v>30168231</v>
      </c>
      <c r="K216" s="11">
        <f>+'[4]2008tab8&amp;9A'!$AC$111</f>
        <v>3097547</v>
      </c>
      <c r="L216" s="11">
        <f>+'[4]2008tab8&amp;9A'!$AC$115</f>
        <v>42596120</v>
      </c>
      <c r="M216" s="28">
        <f t="shared" si="12"/>
        <v>491742222</v>
      </c>
    </row>
    <row r="217" spans="1:13" ht="13.5">
      <c r="A217" s="27">
        <v>39538</v>
      </c>
      <c r="B217" s="11">
        <f>+'[4]2008tab8&amp;9A'!$AD$66</f>
        <v>7042518</v>
      </c>
      <c r="C217" s="11">
        <f>+'[4]2008tab8&amp;9A'!$AD$69</f>
        <v>75753246</v>
      </c>
      <c r="D217" s="11">
        <f>+'[4]2008tab8&amp;9A'!$AD$72</f>
        <v>112802937</v>
      </c>
      <c r="E217" s="11">
        <f>+'[4]2008tab8&amp;9A'!$AD$88</f>
        <v>167792603</v>
      </c>
      <c r="F217" s="11">
        <f>+'[4]2008tab8&amp;9A'!$AD$89</f>
        <v>27054399</v>
      </c>
      <c r="G217" s="11">
        <f t="shared" si="11"/>
        <v>194847002</v>
      </c>
      <c r="H217" s="11">
        <f>+'[4]2008tab8&amp;9A'!$AD$103</f>
        <v>1852640</v>
      </c>
      <c r="I217" s="11">
        <f>+'[4]2008tab8&amp;9A'!$AD$105</f>
        <v>29242510</v>
      </c>
      <c r="J217" s="11">
        <f>+'[4]2008tab8&amp;9A'!$AD$107</f>
        <v>29257591</v>
      </c>
      <c r="K217" s="11">
        <f>+'[4]2008tab8&amp;9A'!$AD$111</f>
        <v>4005508</v>
      </c>
      <c r="L217" s="11">
        <f>+'[4]2008tab8&amp;9A'!$AD$115</f>
        <v>41226632</v>
      </c>
      <c r="M217" s="28">
        <f t="shared" si="12"/>
        <v>496030584</v>
      </c>
    </row>
    <row r="218" spans="1:13" ht="13.5">
      <c r="A218" s="27">
        <v>39568</v>
      </c>
      <c r="B218" s="11">
        <f>+'[4]2008tab8&amp;9A'!$AE$66</f>
        <v>5114221</v>
      </c>
      <c r="C218" s="11">
        <f>+'[4]2008tab8&amp;9A'!$AE$69</f>
        <v>81946051</v>
      </c>
      <c r="D218" s="11">
        <f>+'[4]2008tab8&amp;9A'!$AE$72</f>
        <v>113315531</v>
      </c>
      <c r="E218" s="11">
        <f>+'[4]2008tab8&amp;9A'!$AE$88</f>
        <v>173338995</v>
      </c>
      <c r="F218" s="11">
        <f>+'[4]2008tab8&amp;9A'!$AE$89</f>
        <v>29732798</v>
      </c>
      <c r="G218" s="11">
        <f t="shared" si="11"/>
        <v>203071793</v>
      </c>
      <c r="H218" s="11">
        <f>+'[4]2008tab8&amp;9A'!$AE$103</f>
        <v>1789491</v>
      </c>
      <c r="I218" s="11">
        <f>+'[4]2008tab8&amp;9A'!$AE$105</f>
        <v>29459827</v>
      </c>
      <c r="J218" s="11">
        <f>+'[4]2008tab8&amp;9A'!$AE$107</f>
        <v>29099384</v>
      </c>
      <c r="K218" s="11">
        <f>+'[4]2008tab8&amp;9A'!$AE$111</f>
        <v>3597219</v>
      </c>
      <c r="L218" s="11">
        <f>+'[4]2008tab8&amp;9A'!$AE$115</f>
        <v>41419850</v>
      </c>
      <c r="M218" s="28">
        <f t="shared" si="12"/>
        <v>508813367</v>
      </c>
    </row>
    <row r="219" spans="1:13" ht="13.5">
      <c r="A219" s="27">
        <v>39599</v>
      </c>
      <c r="B219" s="11">
        <f>+'[4]2008tab8&amp;9A'!$AF$66</f>
        <v>4072888</v>
      </c>
      <c r="C219" s="11">
        <f>+'[4]2008tab8&amp;9A'!$AF$69</f>
        <v>82123948</v>
      </c>
      <c r="D219" s="11">
        <f>+'[4]2008tab8&amp;9A'!$AF$72</f>
        <v>108184408</v>
      </c>
      <c r="E219" s="11">
        <f>+'[4]2008tab8&amp;9A'!$AF$88</f>
        <v>177170553</v>
      </c>
      <c r="F219" s="11">
        <f>+'[4]2008tab8&amp;9A'!$AF$89</f>
        <v>30248042</v>
      </c>
      <c r="G219" s="11">
        <f t="shared" si="11"/>
        <v>207418595</v>
      </c>
      <c r="H219" s="11">
        <f>+'[4]2008tab8&amp;9A'!$AF$103</f>
        <v>1660047</v>
      </c>
      <c r="I219" s="11">
        <f>+'[4]2008tab8&amp;9A'!$AF$105</f>
        <v>29657389</v>
      </c>
      <c r="J219" s="11">
        <f>+'[4]2008tab8&amp;9A'!$AF$107</f>
        <v>29214454</v>
      </c>
      <c r="K219" s="11">
        <f>+'[4]2008tab8&amp;9A'!$AF$111</f>
        <v>2555580</v>
      </c>
      <c r="L219" s="11">
        <f>+'[4]2008tab8&amp;9A'!$AF$115</f>
        <v>41472163</v>
      </c>
      <c r="M219" s="28">
        <f t="shared" si="12"/>
        <v>506359472</v>
      </c>
    </row>
    <row r="220" spans="1:13" ht="13.5">
      <c r="A220" s="27">
        <v>39629</v>
      </c>
      <c r="B220" s="11">
        <f>+'[4]2008tab8&amp;9A'!$AG$66</f>
        <v>3893628</v>
      </c>
      <c r="C220" s="11">
        <f>+'[4]2008tab8&amp;9A'!$AG$69</f>
        <v>76629622</v>
      </c>
      <c r="D220" s="11">
        <f>+'[4]2008tab8&amp;9A'!$AG$72</f>
        <v>110430773</v>
      </c>
      <c r="E220" s="11">
        <f>+'[4]2008tab8&amp;9A'!$AG$88</f>
        <v>187366649</v>
      </c>
      <c r="F220" s="11">
        <f>+'[4]2008tab8&amp;9A'!$AG$89</f>
        <v>28606990</v>
      </c>
      <c r="G220" s="11">
        <f t="shared" si="11"/>
        <v>215973639</v>
      </c>
      <c r="H220" s="11">
        <f>+'[4]2008tab8&amp;9A'!$AG$103</f>
        <v>1616732</v>
      </c>
      <c r="I220" s="11">
        <f>+'[4]2008tab8&amp;9A'!$AG$105</f>
        <v>30654734</v>
      </c>
      <c r="J220" s="11">
        <f>+'[4]2008tab8&amp;9A'!$AG$107</f>
        <v>29994245</v>
      </c>
      <c r="K220" s="11">
        <f>+'[4]2008tab8&amp;9A'!$AG$111</f>
        <v>6013204</v>
      </c>
      <c r="L220" s="11">
        <f>+'[4]2008tab8&amp;9A'!$AG$115</f>
        <v>43998374</v>
      </c>
      <c r="M220" s="28">
        <f t="shared" si="12"/>
        <v>519204951</v>
      </c>
    </row>
    <row r="221" spans="1:13" ht="13.5">
      <c r="A221" s="27">
        <v>39660</v>
      </c>
      <c r="B221" s="11">
        <f>+'[4]2008tab8&amp;9A'!$AH$66</f>
        <v>4988734</v>
      </c>
      <c r="C221" s="11">
        <f>+'[4]2008tab8&amp;9A'!$AH$69</f>
        <v>78788798</v>
      </c>
      <c r="D221" s="11">
        <f>+'[4]2008tab8&amp;9A'!$AH$72</f>
        <v>121552027</v>
      </c>
      <c r="E221" s="11">
        <f>+'[4]2008tab8&amp;9A'!$AH$88</f>
        <v>195976379</v>
      </c>
      <c r="F221" s="11">
        <f>+'[4]2008tab8&amp;9A'!$AH$89</f>
        <v>27917079</v>
      </c>
      <c r="G221" s="11">
        <f t="shared" si="11"/>
        <v>223893458</v>
      </c>
      <c r="H221" s="11">
        <f>+'[4]2008tab8&amp;9A'!$AH$103</f>
        <v>1508018</v>
      </c>
      <c r="I221" s="11">
        <f>+'[4]2008tab8&amp;9A'!$AH$105</f>
        <v>30568733</v>
      </c>
      <c r="J221" s="11">
        <f>+'[4]2008tab8&amp;9A'!$AH$107</f>
        <v>29023027</v>
      </c>
      <c r="K221" s="11">
        <f>+'[4]2008tab8&amp;9A'!$AH$111</f>
        <v>4218246</v>
      </c>
      <c r="L221" s="11">
        <f>+'[4]2008tab8&amp;9A'!$AH$115</f>
        <v>42980075</v>
      </c>
      <c r="M221" s="28">
        <f t="shared" si="12"/>
        <v>537521116</v>
      </c>
    </row>
    <row r="222" spans="1:13" ht="13.5">
      <c r="A222" s="27">
        <v>39691</v>
      </c>
      <c r="B222" s="11">
        <f>+'[4]2008tab8&amp;9A'!$AI$66</f>
        <v>5121493</v>
      </c>
      <c r="C222" s="11">
        <f>+'[4]2008tab8&amp;9A'!$AI$69</f>
        <v>84891423</v>
      </c>
      <c r="D222" s="11">
        <f>+'[4]2008tab8&amp;9A'!$AI$72</f>
        <v>123176325</v>
      </c>
      <c r="E222" s="11">
        <f>+'[4]2008tab8&amp;9A'!$AI$88</f>
        <v>199684813</v>
      </c>
      <c r="F222" s="11">
        <f>+'[4]2008tab8&amp;9A'!$AI$89</f>
        <v>29382194</v>
      </c>
      <c r="G222" s="11">
        <f t="shared" si="11"/>
        <v>229067007</v>
      </c>
      <c r="H222" s="11">
        <f>+'[4]2008tab8&amp;9A'!$AI$103</f>
        <v>1535260</v>
      </c>
      <c r="I222" s="11">
        <f>+'[4]2008tab8&amp;9A'!$AI$105</f>
        <v>30282813</v>
      </c>
      <c r="J222" s="11">
        <f>+'[4]2008tab8&amp;9A'!$AI$107</f>
        <v>27468761</v>
      </c>
      <c r="K222" s="11">
        <f>+'[4]2008tab8&amp;9A'!$AI$111</f>
        <v>1897076</v>
      </c>
      <c r="L222" s="11">
        <f>+'[4]2008tab8&amp;9A'!$AI$115</f>
        <v>47133877</v>
      </c>
      <c r="M222" s="28">
        <f t="shared" si="12"/>
        <v>550574035</v>
      </c>
    </row>
    <row r="223" spans="1:13" ht="13.5">
      <c r="A223" s="27">
        <v>39721</v>
      </c>
      <c r="B223" s="11">
        <f>+'[4]2008tab8&amp;9A'!$AJ$66</f>
        <v>5338170</v>
      </c>
      <c r="C223" s="11">
        <f>+'[4]2008tab8&amp;9A'!$AJ$69</f>
        <v>86077592</v>
      </c>
      <c r="D223" s="11">
        <f>+'[4]2008tab8&amp;9A'!$AJ$72</f>
        <v>100289172</v>
      </c>
      <c r="E223" s="11">
        <f>+'[4]2008tab8&amp;9A'!$AJ$88</f>
        <v>202280210</v>
      </c>
      <c r="F223" s="11">
        <f>+'[4]2008tab8&amp;9A'!$AJ$89</f>
        <v>30840701</v>
      </c>
      <c r="G223" s="11">
        <f t="shared" si="11"/>
        <v>233120911</v>
      </c>
      <c r="H223" s="11">
        <f>+'[4]2008tab8&amp;9A'!$AJ$103</f>
        <v>1537446</v>
      </c>
      <c r="I223" s="11">
        <f>+'[4]2008tab8&amp;9A'!$AJ$105</f>
        <v>30037887</v>
      </c>
      <c r="J223" s="11">
        <f>+'[4]2008tab8&amp;9A'!$AJ$107</f>
        <v>27291986</v>
      </c>
      <c r="K223" s="11">
        <f>+'[4]2008tab8&amp;9A'!$AJ$111</f>
        <v>4936576</v>
      </c>
      <c r="L223" s="11">
        <f>+'[4]2008tab8&amp;9A'!$AJ$115</f>
        <v>44419414</v>
      </c>
      <c r="M223" s="28">
        <f t="shared" si="12"/>
        <v>533049154</v>
      </c>
    </row>
    <row r="224" spans="1:13" ht="13.5">
      <c r="A224" s="27">
        <v>39752</v>
      </c>
      <c r="B224" s="11">
        <f>+'[4]2008tab8&amp;9A'!$AK$66</f>
        <v>4362485</v>
      </c>
      <c r="C224" s="11">
        <f>+'[4]2008tab8&amp;9A'!$AK$69</f>
        <v>77697839</v>
      </c>
      <c r="D224" s="11">
        <f>+'[4]2008tab8&amp;9A'!$AK$72</f>
        <v>104261960</v>
      </c>
      <c r="E224" s="11">
        <f>+'[4]2008tab8&amp;9A'!$AK$88</f>
        <v>207917228</v>
      </c>
      <c r="F224" s="11">
        <f>+'[4]2008tab8&amp;9A'!$AK$89</f>
        <v>31493579</v>
      </c>
      <c r="G224" s="11">
        <f t="shared" si="11"/>
        <v>239410807</v>
      </c>
      <c r="H224" s="11">
        <f>+'[4]2008tab8&amp;9A'!$AK$103</f>
        <v>1217527</v>
      </c>
      <c r="I224" s="11">
        <f>+'[4]2008tab8&amp;9A'!$AK$105</f>
        <v>28796172</v>
      </c>
      <c r="J224" s="11">
        <f>+'[4]2008tab8&amp;9A'!$AK$107</f>
        <v>27403574</v>
      </c>
      <c r="K224" s="11">
        <f>+'[4]2008tab8&amp;9A'!$AK$111</f>
        <v>2898110</v>
      </c>
      <c r="L224" s="11">
        <f>+'[4]2008tab8&amp;9A'!$AK$115</f>
        <v>47262823</v>
      </c>
      <c r="M224" s="28">
        <f t="shared" si="12"/>
        <v>533311297</v>
      </c>
    </row>
    <row r="225" spans="1:13" ht="13.5">
      <c r="A225" s="27">
        <v>39782</v>
      </c>
      <c r="B225" s="11">
        <f>+'[4]2008tab8&amp;9A'!$AL$66</f>
        <v>5169534</v>
      </c>
      <c r="C225" s="11">
        <f>+'[4]2008tab8&amp;9A'!$AL$69</f>
        <v>80932958</v>
      </c>
      <c r="D225" s="11">
        <f>+'[4]2008tab8&amp;9A'!$AL$72</f>
        <v>102694200</v>
      </c>
      <c r="E225" s="11">
        <f>+'[4]2008tab8&amp;9A'!$AL$88</f>
        <v>211052693</v>
      </c>
      <c r="F225" s="11">
        <f>+'[4]2008tab8&amp;9A'!$AL$89</f>
        <v>30223497</v>
      </c>
      <c r="G225" s="11">
        <f t="shared" si="11"/>
        <v>241276190</v>
      </c>
      <c r="H225" s="11">
        <f>+'[4]2008tab8&amp;9A'!$AL$103</f>
        <v>1032548</v>
      </c>
      <c r="I225" s="11">
        <f>+'[4]2008tab8&amp;9A'!$AL$105</f>
        <v>28186302</v>
      </c>
      <c r="J225" s="11">
        <f>+'[4]2008tab8&amp;9A'!$AL$107</f>
        <v>28788925</v>
      </c>
      <c r="K225" s="11">
        <f>+'[4]2008tab8&amp;9A'!$AL$111</f>
        <v>2832726</v>
      </c>
      <c r="L225" s="11">
        <f>+'[4]2008tab8&amp;9A'!$AL$115</f>
        <v>47112234</v>
      </c>
      <c r="M225" s="28">
        <f t="shared" si="12"/>
        <v>538025617</v>
      </c>
    </row>
    <row r="226" spans="1:13" ht="13.5">
      <c r="A226" s="27">
        <v>39813</v>
      </c>
      <c r="B226" s="11">
        <f>+'[4]2008tab8&amp;9A'!$AM$66</f>
        <v>7029875</v>
      </c>
      <c r="C226" s="11">
        <f>+'[4]2008tab8&amp;9A'!$AM$69</f>
        <v>81762895</v>
      </c>
      <c r="D226" s="11">
        <f>+'[4]2008tab8&amp;9A'!$AM$72</f>
        <v>104184810</v>
      </c>
      <c r="E226" s="11">
        <f>+'[4]2008tab8&amp;9A'!$AM$88</f>
        <v>215392107</v>
      </c>
      <c r="F226" s="11">
        <f>+'[4]2008tab8&amp;9A'!$AM$89</f>
        <v>30775417</v>
      </c>
      <c r="G226" s="11">
        <f t="shared" si="11"/>
        <v>246167524</v>
      </c>
      <c r="H226" s="11">
        <f>+'[4]2008tab8&amp;9A'!$AM$103</f>
        <v>751348</v>
      </c>
      <c r="I226" s="11">
        <f>+'[4]2008tab8&amp;9A'!$AM$105</f>
        <v>28196626</v>
      </c>
      <c r="J226" s="11">
        <f>+'[4]2008tab8&amp;9A'!$AM$107</f>
        <v>28743231</v>
      </c>
      <c r="K226" s="11">
        <f>+'[4]2008tab8&amp;9A'!$AM$111</f>
        <v>2425169</v>
      </c>
      <c r="L226" s="11">
        <f>+'[4]2008tab8&amp;9A'!$AM$115</f>
        <v>49080074</v>
      </c>
      <c r="M226" s="28">
        <f t="shared" si="12"/>
        <v>548341552</v>
      </c>
    </row>
    <row r="227" spans="1:13" ht="13.5">
      <c r="A227" s="27">
        <v>39844</v>
      </c>
      <c r="B227" s="11">
        <f>+'[6]2009tab8&amp;9A'!$AB$66</f>
        <v>4460026</v>
      </c>
      <c r="C227" s="11">
        <f>+'[6]2009tab8&amp;9A'!$AB$69</f>
        <v>92875551</v>
      </c>
      <c r="D227" s="11">
        <f>+'[6]2009tab8&amp;9A'!$AB$72</f>
        <v>106623494</v>
      </c>
      <c r="E227" s="11">
        <f>+'[6]2009tab8&amp;9A'!$AB$88</f>
        <v>223238086</v>
      </c>
      <c r="F227" s="11">
        <f>+'[6]2009tab8&amp;9A'!$AB$89</f>
        <v>29177499</v>
      </c>
      <c r="G227" s="11">
        <f t="shared" si="11"/>
        <v>252415585</v>
      </c>
      <c r="H227" s="11">
        <f>+'[6]2009tab8&amp;9A'!$AB$103</f>
        <v>805845</v>
      </c>
      <c r="I227" s="11">
        <f>+'[6]2009tab8&amp;9A'!$AB$105</f>
        <v>28138803</v>
      </c>
      <c r="J227" s="11">
        <f>+'[6]2009tab8&amp;9A'!$AB$107</f>
        <v>29455526</v>
      </c>
      <c r="K227" s="11">
        <f>+'[6]2009tab8&amp;9A'!$AB$111</f>
        <v>4247720</v>
      </c>
      <c r="L227" s="11">
        <f>+'[6]2009tab8&amp;9A'!$AB$115</f>
        <v>47836078</v>
      </c>
      <c r="M227" s="28">
        <f t="shared" si="12"/>
        <v>566858628</v>
      </c>
    </row>
    <row r="228" spans="1:13" ht="13.5">
      <c r="A228" s="27">
        <v>39872</v>
      </c>
      <c r="B228" s="11">
        <f>+'[6]2009tab8&amp;9A'!$AC$66</f>
        <v>4384647</v>
      </c>
      <c r="C228" s="11">
        <f>+'[6]2009tab8&amp;9A'!$AC$69</f>
        <v>89938887</v>
      </c>
      <c r="D228" s="11">
        <f>+'[6]2009tab8&amp;9A'!$AC$72</f>
        <v>114493880</v>
      </c>
      <c r="E228" s="11">
        <f>+'[6]2009tab8&amp;9A'!$AC$88</f>
        <v>225446908</v>
      </c>
      <c r="F228" s="11">
        <f>+'[6]2009tab8&amp;9A'!$AC$89</f>
        <v>33140052</v>
      </c>
      <c r="G228" s="11">
        <f t="shared" si="11"/>
        <v>258586960</v>
      </c>
      <c r="H228" s="11">
        <f>+'[6]2009tab8&amp;9A'!$AC$103</f>
        <v>717856</v>
      </c>
      <c r="I228" s="11">
        <f>+'[6]2009tab8&amp;9A'!$AC$105</f>
        <v>27837821</v>
      </c>
      <c r="J228" s="11">
        <f>+'[6]2009tab8&amp;9A'!$AC$107</f>
        <v>27001074</v>
      </c>
      <c r="K228" s="11">
        <f>+'[6]2009tab8&amp;9A'!$AC$111</f>
        <v>4609543</v>
      </c>
      <c r="L228" s="11">
        <f>+'[6]2009tab8&amp;9A'!$AC$115</f>
        <v>46635729</v>
      </c>
      <c r="M228" s="28">
        <f t="shared" si="12"/>
        <v>574206397</v>
      </c>
    </row>
    <row r="229" spans="1:13" ht="13.5">
      <c r="A229" s="27">
        <v>39903</v>
      </c>
      <c r="B229" s="11">
        <f>+'[6]2009tab8&amp;9A'!$AD$66</f>
        <v>5280945</v>
      </c>
      <c r="C229" s="11">
        <f>+'[6]2009tab8&amp;9A'!$AD$69</f>
        <v>92513225</v>
      </c>
      <c r="D229" s="11">
        <f>+'[6]2009tab8&amp;9A'!$AD$72</f>
        <v>108218183</v>
      </c>
      <c r="E229" s="11">
        <f>+'[6]2009tab8&amp;9A'!$AD$88</f>
        <v>224852515</v>
      </c>
      <c r="F229" s="11">
        <f>+'[6]2009tab8&amp;9A'!$AD$89</f>
        <v>34294154</v>
      </c>
      <c r="G229" s="11">
        <f t="shared" si="11"/>
        <v>259146669</v>
      </c>
      <c r="H229" s="11">
        <f>+'[6]2009tab8&amp;9A'!$AD$103</f>
        <v>473849</v>
      </c>
      <c r="I229" s="11">
        <f>+'[6]2009tab8&amp;9A'!$AD$105</f>
        <v>27850236</v>
      </c>
      <c r="J229" s="11">
        <f>+'[6]2009tab8&amp;9A'!$AD$107</f>
        <v>27247855</v>
      </c>
      <c r="K229" s="11">
        <f>+'[6]2009tab8&amp;9A'!$AD$111</f>
        <v>5863452</v>
      </c>
      <c r="L229" s="11">
        <f>+'[6]2009tab8&amp;9A'!$AD$115</f>
        <v>46125884</v>
      </c>
      <c r="M229" s="28">
        <f t="shared" si="12"/>
        <v>572720298</v>
      </c>
    </row>
    <row r="230" spans="1:13" ht="13.5">
      <c r="A230" s="27">
        <v>39933</v>
      </c>
      <c r="B230" s="11">
        <f>+'[6]2009tab8&amp;9A'!$AE$66</f>
        <v>5059172</v>
      </c>
      <c r="C230" s="11">
        <f>+'[6]2009tab8&amp;9A'!$AE$69</f>
        <v>97961221</v>
      </c>
      <c r="D230" s="11">
        <f>+'[6]2009tab8&amp;9A'!$AE$72</f>
        <v>111962817</v>
      </c>
      <c r="E230" s="11">
        <f>+'[6]2009tab8&amp;9A'!$AE$88</f>
        <v>224814826</v>
      </c>
      <c r="F230" s="11">
        <f>+'[6]2009tab8&amp;9A'!$AE$89</f>
        <v>33260865</v>
      </c>
      <c r="G230" s="11">
        <f t="shared" si="11"/>
        <v>258075691</v>
      </c>
      <c r="H230" s="11">
        <f>+'[6]2009tab8&amp;9A'!$AE$103</f>
        <v>429071</v>
      </c>
      <c r="I230" s="11">
        <f>+'[6]2009tab8&amp;9A'!$AE$105</f>
        <v>27284010</v>
      </c>
      <c r="J230" s="11">
        <f>+'[6]2009tab8&amp;9A'!$AE$107</f>
        <v>29085828</v>
      </c>
      <c r="K230" s="11">
        <f>+'[6]2009tab8&amp;9A'!$AE$111</f>
        <v>1812053</v>
      </c>
      <c r="L230" s="11">
        <f>+'[6]2009tab8&amp;9A'!$AE$115</f>
        <v>46417411</v>
      </c>
      <c r="M230" s="28">
        <f t="shared" si="12"/>
        <v>578087274</v>
      </c>
    </row>
    <row r="231" spans="1:13" ht="13.5">
      <c r="A231" s="27">
        <v>39964</v>
      </c>
      <c r="B231" s="11">
        <f>+'[6]2009tab8&amp;9A'!$AF$66</f>
        <v>4424673</v>
      </c>
      <c r="C231" s="11">
        <f>+'[6]2009tab8&amp;9A'!$AF$69</f>
        <v>97094073</v>
      </c>
      <c r="D231" s="11">
        <f>+'[6]2009tab8&amp;9A'!$AF$72</f>
        <v>117027492</v>
      </c>
      <c r="E231" s="11">
        <f>+'[6]2009tab8&amp;9A'!$AF$88</f>
        <v>223877374</v>
      </c>
      <c r="F231" s="11">
        <f>+'[6]2009tab8&amp;9A'!$AF$89</f>
        <v>33028597</v>
      </c>
      <c r="G231" s="11">
        <f t="shared" si="11"/>
        <v>256905971</v>
      </c>
      <c r="H231" s="11">
        <f>+'[6]2009tab8&amp;9A'!$AF$103</f>
        <v>336037</v>
      </c>
      <c r="I231" s="11">
        <f>+'[6]2009tab8&amp;9A'!$AF$105</f>
        <v>27955658</v>
      </c>
      <c r="J231" s="11">
        <f>+'[6]2009tab8&amp;9A'!$AF$107</f>
        <v>28668451</v>
      </c>
      <c r="K231" s="11">
        <f>+'[6]2009tab8&amp;9A'!$AF$111</f>
        <v>2517572</v>
      </c>
      <c r="L231" s="11">
        <f>+'[6]2009tab8&amp;9A'!$AF$115</f>
        <v>43821342</v>
      </c>
      <c r="M231" s="28">
        <f t="shared" si="12"/>
        <v>578751269</v>
      </c>
    </row>
    <row r="232" spans="1:13" ht="13.5">
      <c r="A232" s="27">
        <v>39994</v>
      </c>
      <c r="B232" s="11">
        <f>+'[6]2009tab8&amp;9A'!$AG$66</f>
        <v>5074193</v>
      </c>
      <c r="C232" s="11">
        <f>+'[6]2009tab8&amp;9A'!$AG$69</f>
        <v>92378644</v>
      </c>
      <c r="D232" s="11">
        <f>+'[6]2009tab8&amp;9A'!$AG$72</f>
        <v>112237959</v>
      </c>
      <c r="E232" s="11">
        <f>+'[6]2009tab8&amp;9A'!$AG$88</f>
        <v>224361450</v>
      </c>
      <c r="F232" s="11">
        <f>+'[6]2009tab8&amp;9A'!$AG$89</f>
        <v>34979118</v>
      </c>
      <c r="G232" s="11">
        <f t="shared" si="11"/>
        <v>259340568</v>
      </c>
      <c r="H232" s="11">
        <f>+'[6]2009tab8&amp;9A'!$AG$103</f>
        <v>429433</v>
      </c>
      <c r="I232" s="11">
        <f>+'[6]2009tab8&amp;9A'!$AG$105</f>
        <v>27685425</v>
      </c>
      <c r="J232" s="11">
        <f>+'[6]2009tab8&amp;9A'!$AG$107</f>
        <v>29306661</v>
      </c>
      <c r="K232" s="11">
        <f>+'[6]2009tab8&amp;9A'!$AG$111</f>
        <v>3466246</v>
      </c>
      <c r="L232" s="11">
        <f>+'[6]2009tab8&amp;9A'!$AG$115</f>
        <v>43702762</v>
      </c>
      <c r="M232" s="28">
        <f t="shared" si="12"/>
        <v>573621891</v>
      </c>
    </row>
    <row r="233" spans="1:13" ht="13.5">
      <c r="A233" s="27">
        <v>40025</v>
      </c>
      <c r="B233" s="11">
        <f>+'[6]2009tab8&amp;9A'!$AH$66</f>
        <v>4860431</v>
      </c>
      <c r="C233" s="11">
        <f>+'[6]2009tab8&amp;9A'!$AH$69</f>
        <v>84962425</v>
      </c>
      <c r="D233" s="11">
        <f>+'[6]2009tab8&amp;9A'!$AH$72</f>
        <v>113814160</v>
      </c>
      <c r="E233" s="11">
        <f>+'[6]2009tab8&amp;9A'!$AH$88</f>
        <v>223846666</v>
      </c>
      <c r="F233" s="11">
        <f>+'[6]2009tab8&amp;9A'!$AH$89</f>
        <v>34466263</v>
      </c>
      <c r="G233" s="11">
        <f t="shared" si="11"/>
        <v>258312929</v>
      </c>
      <c r="H233" s="11">
        <f>+'[6]2009tab8&amp;9A'!$AH$103</f>
        <v>398435</v>
      </c>
      <c r="I233" s="11">
        <f>+'[6]2009tab8&amp;9A'!$AH$105</f>
        <v>27708685</v>
      </c>
      <c r="J233" s="11">
        <f>+'[6]2009tab8&amp;9A'!$AH$107</f>
        <v>36982318</v>
      </c>
      <c r="K233" s="11">
        <f>+'[6]2009tab8&amp;9A'!$AH$111</f>
        <v>2780227</v>
      </c>
      <c r="L233" s="11">
        <f>+'[6]2009tab8&amp;9A'!$AH$115</f>
        <v>41587204</v>
      </c>
      <c r="M233" s="28">
        <f t="shared" si="12"/>
        <v>571406814</v>
      </c>
    </row>
    <row r="234" spans="1:13" ht="13.5">
      <c r="A234" s="27">
        <v>40056</v>
      </c>
      <c r="B234" s="11">
        <f>+'[6]2009tab8&amp;9A'!$AI$66</f>
        <v>4774033</v>
      </c>
      <c r="C234" s="11">
        <f>+'[6]2009tab8&amp;9A'!$AI$69</f>
        <v>89315264</v>
      </c>
      <c r="D234" s="11">
        <f>+'[6]2009tab8&amp;9A'!$AI$72</f>
        <v>107776304</v>
      </c>
      <c r="E234" s="11">
        <f>+'[6]2009tab8&amp;9A'!$AI$88</f>
        <v>224052526</v>
      </c>
      <c r="F234" s="11">
        <f>+'[6]2009tab8&amp;9A'!$AI$89</f>
        <v>35649453</v>
      </c>
      <c r="G234" s="11">
        <f t="shared" si="11"/>
        <v>259701979</v>
      </c>
      <c r="H234" s="11">
        <f>+'[6]2009tab8&amp;9A'!$AI$103</f>
        <v>451973</v>
      </c>
      <c r="I234" s="11">
        <f>+'[6]2009tab8&amp;9A'!$AI$105</f>
        <v>27664446</v>
      </c>
      <c r="J234" s="11">
        <f>+'[6]2009tab8&amp;9A'!$AI$107</f>
        <v>38515266</v>
      </c>
      <c r="K234" s="11">
        <f>+'[6]2009tab8&amp;9A'!$AI$111</f>
        <v>2574824</v>
      </c>
      <c r="L234" s="11">
        <f>+'[6]2009tab8&amp;9A'!$AI$115</f>
        <v>42146934</v>
      </c>
      <c r="M234" s="28">
        <f t="shared" si="12"/>
        <v>572921023</v>
      </c>
    </row>
    <row r="235" spans="1:13" ht="13.5">
      <c r="A235" s="27">
        <v>40086</v>
      </c>
      <c r="B235" s="11">
        <f>+'[6]2009tab8&amp;9A'!$AJ$66</f>
        <v>5994600</v>
      </c>
      <c r="C235" s="11">
        <f>+'[6]2009tab8&amp;9A'!$AJ$69</f>
        <v>88994983</v>
      </c>
      <c r="D235" s="11">
        <f>+'[6]2009tab8&amp;9A'!$AJ$72</f>
        <v>104174293</v>
      </c>
      <c r="E235" s="11">
        <f>+'[6]2009tab8&amp;9A'!$AJ$88</f>
        <v>222893509</v>
      </c>
      <c r="F235" s="11">
        <f>+'[6]2009tab8&amp;9A'!$AJ$89</f>
        <v>34333892</v>
      </c>
      <c r="G235" s="11">
        <f t="shared" si="11"/>
        <v>257227401</v>
      </c>
      <c r="H235" s="11">
        <f>+'[6]2009tab8&amp;9A'!$AJ$103</f>
        <v>477315</v>
      </c>
      <c r="I235" s="11">
        <f>+'[6]2009tab8&amp;9A'!$AJ$105</f>
        <v>27184165</v>
      </c>
      <c r="J235" s="11">
        <f>+'[6]2009tab8&amp;9A'!$AJ$107</f>
        <v>40109219</v>
      </c>
      <c r="K235" s="11">
        <f>+'[6]2009tab8&amp;9A'!$AJ$111</f>
        <v>5347447</v>
      </c>
      <c r="L235" s="11">
        <f>+'[6]2009tab8&amp;9A'!$AJ$115</f>
        <v>42359982</v>
      </c>
      <c r="M235" s="28">
        <f t="shared" si="12"/>
        <v>571869405</v>
      </c>
    </row>
    <row r="236" spans="1:13" ht="13.5">
      <c r="A236" s="27">
        <v>40117</v>
      </c>
      <c r="B236" s="11">
        <f>+'[6]2009tab8&amp;9A'!$AK$66</f>
        <v>4577816</v>
      </c>
      <c r="C236" s="11">
        <f>+'[6]2009tab8&amp;9A'!$AK$69</f>
        <v>83525582</v>
      </c>
      <c r="D236" s="11">
        <f>+'[6]2009tab8&amp;9A'!$AK$72</f>
        <v>107530940</v>
      </c>
      <c r="E236" s="11">
        <f>+'[6]2009tab8&amp;9A'!$AK$88</f>
        <v>222799868</v>
      </c>
      <c r="F236" s="11">
        <f>+'[6]2009tab8&amp;9A'!$AK$89</f>
        <v>32689255</v>
      </c>
      <c r="G236" s="11">
        <f t="shared" si="11"/>
        <v>255489123</v>
      </c>
      <c r="H236" s="11">
        <f>+'[6]2009tab8&amp;9A'!$AK$103</f>
        <v>567491</v>
      </c>
      <c r="I236" s="11">
        <f>+'[6]2009tab8&amp;9A'!$AK$105</f>
        <v>27167798</v>
      </c>
      <c r="J236" s="11">
        <f>+'[6]2009tab8&amp;9A'!$AK$107</f>
        <v>39472032</v>
      </c>
      <c r="K236" s="11">
        <f>+'[6]2009tab8&amp;9A'!$AK$111</f>
        <v>2970352</v>
      </c>
      <c r="L236" s="11">
        <f>+'[6]2009tab8&amp;9A'!$AK$115</f>
        <v>45081365</v>
      </c>
      <c r="M236" s="28">
        <f t="shared" si="12"/>
        <v>566382499</v>
      </c>
    </row>
    <row r="237" spans="1:13" ht="13.5">
      <c r="A237" s="27">
        <v>40147</v>
      </c>
      <c r="B237" s="11">
        <f>+'[6]2009tab8&amp;9A'!$AL$66</f>
        <v>4535050</v>
      </c>
      <c r="C237" s="11">
        <f>+'[6]2009tab8&amp;9A'!$AL$69</f>
        <v>86944895</v>
      </c>
      <c r="D237" s="11">
        <f>+'[6]2009tab8&amp;9A'!$AL$72</f>
        <v>112316413</v>
      </c>
      <c r="E237" s="11">
        <f>+'[6]2009tab8&amp;9A'!$AL$88</f>
        <v>219377868</v>
      </c>
      <c r="F237" s="11">
        <f>+'[6]2009tab8&amp;9A'!$AL$89</f>
        <v>34305233</v>
      </c>
      <c r="G237" s="11">
        <f t="shared" si="11"/>
        <v>253683101</v>
      </c>
      <c r="H237" s="11">
        <f>+'[6]2009tab8&amp;9A'!$AL$103</f>
        <v>532801</v>
      </c>
      <c r="I237" s="11">
        <f>+'[6]2009tab8&amp;9A'!$AL$105</f>
        <v>29747805</v>
      </c>
      <c r="J237" s="11">
        <f>+'[6]2009tab8&amp;9A'!$AL$107</f>
        <v>36490516</v>
      </c>
      <c r="K237" s="11">
        <f>+'[6]2009tab8&amp;9A'!$AL$111</f>
        <v>3186495</v>
      </c>
      <c r="L237" s="11">
        <f>+'[6]2009tab8&amp;9A'!$AL$115</f>
        <v>43528354</v>
      </c>
      <c r="M237" s="28">
        <f t="shared" si="12"/>
        <v>570965430</v>
      </c>
    </row>
    <row r="238" spans="1:13" ht="13.5">
      <c r="A238" s="27">
        <v>40178</v>
      </c>
      <c r="B238" s="11">
        <f>+'[6]2009tab8&amp;9A'!$AM$66</f>
        <v>7241352</v>
      </c>
      <c r="C238" s="11">
        <f>+'[6]2009tab8&amp;9A'!$AM$69</f>
        <v>84640035</v>
      </c>
      <c r="D238" s="11">
        <f>+'[6]2009tab8&amp;9A'!$AM$72</f>
        <v>114421388</v>
      </c>
      <c r="E238" s="11">
        <f>+'[6]2009tab8&amp;9A'!$AM$88</f>
        <v>222491622</v>
      </c>
      <c r="F238" s="11">
        <f>+'[6]2009tab8&amp;9A'!$AM$89</f>
        <v>33898240</v>
      </c>
      <c r="G238" s="11">
        <f t="shared" si="11"/>
        <v>256389862</v>
      </c>
      <c r="H238" s="11">
        <f>+'[6]2009tab8&amp;9A'!$AM$103</f>
        <v>578821</v>
      </c>
      <c r="I238" s="11">
        <f>+'[6]2009tab8&amp;9A'!$AM$105</f>
        <v>24377108</v>
      </c>
      <c r="J238" s="11">
        <f>+'[6]2009tab8&amp;9A'!$AM$107</f>
        <v>38728697</v>
      </c>
      <c r="K238" s="11">
        <f>+'[6]2009tab8&amp;9A'!$AM$111</f>
        <v>2660271</v>
      </c>
      <c r="L238" s="11">
        <f>+'[6]2009tab8&amp;9A'!$AM$115</f>
        <v>43110453</v>
      </c>
      <c r="M238" s="28">
        <f t="shared" si="12"/>
        <v>572147987</v>
      </c>
    </row>
    <row r="239" spans="1:13" ht="13.5">
      <c r="A239" s="27">
        <v>40209</v>
      </c>
      <c r="B239" s="11">
        <f>+'[7]2010tab8&amp;9A'!$B$66</f>
        <v>5319141</v>
      </c>
      <c r="C239" s="11">
        <f>+'[7]2010tab8&amp;9A'!$B$69</f>
        <v>87862112</v>
      </c>
      <c r="D239" s="11">
        <f>+'[7]2010tab8&amp;9A'!$B$72</f>
        <v>119513365</v>
      </c>
      <c r="E239" s="11">
        <f>+'[7]2010tab8&amp;9A'!$B$88</f>
        <v>216262684</v>
      </c>
      <c r="F239" s="11">
        <f>+'[7]2010tab8&amp;9A'!$B$89</f>
        <v>36109846</v>
      </c>
      <c r="G239" s="11">
        <f t="shared" si="11"/>
        <v>252372530</v>
      </c>
      <c r="H239" s="11">
        <f>+'[7]2010tab8&amp;9A'!$B$103</f>
        <v>639891</v>
      </c>
      <c r="I239" s="11">
        <f>+'[7]2010tab8&amp;9A'!$B$105</f>
        <v>24626209</v>
      </c>
      <c r="J239" s="11">
        <f>+'[7]2010tab8&amp;9A'!$B$107</f>
        <v>43063125</v>
      </c>
      <c r="K239" s="11">
        <f>+'[7]2010tab8&amp;9A'!$B$111</f>
        <v>2695757</v>
      </c>
      <c r="L239" s="11">
        <f>+'[7]2010tab8&amp;9A'!$B$115</f>
        <v>42594455</v>
      </c>
      <c r="M239" s="28">
        <f t="shared" si="12"/>
        <v>578686585</v>
      </c>
    </row>
    <row r="240" spans="1:13" ht="13.5">
      <c r="A240" s="27">
        <v>40237</v>
      </c>
      <c r="B240" s="11">
        <f>+'[7]2010tab8&amp;9A'!$C$66</f>
        <v>4996635</v>
      </c>
      <c r="C240" s="11">
        <f>+'[7]2010tab8&amp;9A'!$C$69</f>
        <v>88622909</v>
      </c>
      <c r="D240" s="11">
        <f>+'[7]2010tab8&amp;9A'!$C$72</f>
        <v>128134753</v>
      </c>
      <c r="E240" s="11">
        <f>+'[7]2010tab8&amp;9A'!$C$88</f>
        <v>216590804</v>
      </c>
      <c r="F240" s="11">
        <f>+'[7]2010tab8&amp;9A'!$C$89</f>
        <v>36977313</v>
      </c>
      <c r="G240" s="11">
        <f t="shared" si="11"/>
        <v>253568117</v>
      </c>
      <c r="H240" s="11">
        <f>+'[7]2010tab8&amp;9A'!$C$103</f>
        <v>595917</v>
      </c>
      <c r="I240" s="11">
        <f>+'[7]2010tab8&amp;9A'!$C$105</f>
        <v>0</v>
      </c>
      <c r="J240" s="11">
        <f>+'[7]2010tab8&amp;9A'!$C$107</f>
        <v>71396739</v>
      </c>
      <c r="K240" s="11">
        <f>+'[7]2010tab8&amp;9A'!$C$111</f>
        <v>2796169</v>
      </c>
      <c r="L240" s="11">
        <f>+'[7]2010tab8&amp;9A'!$C$115</f>
        <v>40414269</v>
      </c>
      <c r="M240" s="28">
        <f t="shared" si="12"/>
        <v>590525508</v>
      </c>
    </row>
    <row r="241" spans="1:13" ht="13.5">
      <c r="A241" s="27">
        <v>40268</v>
      </c>
      <c r="B241" s="11">
        <f>+'[7]2010tab8&amp;9A'!$D$66</f>
        <v>6447525</v>
      </c>
      <c r="C241" s="11">
        <f>+'[7]2010tab8&amp;9A'!$D$69</f>
        <v>90568274</v>
      </c>
      <c r="D241" s="11">
        <f>+'[7]2010tab8&amp;9A'!$D$72</f>
        <v>129679584</v>
      </c>
      <c r="E241" s="11">
        <f>+'[7]2010tab8&amp;9A'!$D$88</f>
        <v>219459411</v>
      </c>
      <c r="F241" s="11">
        <f>+'[7]2010tab8&amp;9A'!$D$89</f>
        <v>37534258</v>
      </c>
      <c r="G241" s="11">
        <f t="shared" si="11"/>
        <v>256993669</v>
      </c>
      <c r="H241" s="11">
        <f>+'[7]2010tab8&amp;9A'!$D$103</f>
        <v>482428</v>
      </c>
      <c r="I241" s="11">
        <f>+'[7]2010tab8&amp;9A'!$D$105</f>
        <v>0</v>
      </c>
      <c r="J241" s="11">
        <f>+'[7]2010tab8&amp;9A'!$D$107</f>
        <v>61545840</v>
      </c>
      <c r="K241" s="11">
        <f>+'[7]2010tab8&amp;9A'!$D$111</f>
        <v>4671218</v>
      </c>
      <c r="L241" s="11">
        <f>+'[7]2010tab8&amp;9A'!$D$115</f>
        <v>41377987</v>
      </c>
      <c r="M241" s="28">
        <f t="shared" si="12"/>
        <v>591766525</v>
      </c>
    </row>
    <row r="242" spans="1:13" ht="13.5">
      <c r="A242" s="27">
        <v>40298</v>
      </c>
      <c r="B242" s="11">
        <f>+'[7]2010tab8&amp;9A'!$E$66</f>
        <v>5509041</v>
      </c>
      <c r="C242" s="11">
        <f>+'[7]2010tab8&amp;9A'!$E$69</f>
        <v>84506564</v>
      </c>
      <c r="D242" s="11">
        <f>+'[7]2010tab8&amp;9A'!$E$72</f>
        <v>126494336</v>
      </c>
      <c r="E242" s="11">
        <f>+'[7]2010tab8&amp;9A'!$E$88</f>
        <v>218946753</v>
      </c>
      <c r="F242" s="11">
        <f>+'[7]2010tab8&amp;9A'!$E$89</f>
        <v>34539168</v>
      </c>
      <c r="G242" s="11">
        <f t="shared" si="11"/>
        <v>253485921</v>
      </c>
      <c r="H242" s="11">
        <f>+'[7]2010tab8&amp;9A'!$E$103</f>
        <v>357149</v>
      </c>
      <c r="I242" s="11">
        <f>+'[7]2010tab8&amp;9A'!$E$105</f>
        <v>0</v>
      </c>
      <c r="J242" s="11">
        <f>+'[7]2010tab8&amp;9A'!$E$107</f>
        <v>61497507</v>
      </c>
      <c r="K242" s="11">
        <f>+'[7]2010tab8&amp;9A'!$E$111</f>
        <v>2548179</v>
      </c>
      <c r="L242" s="11">
        <f>+'[7]2010tab8&amp;9A'!$E$115</f>
        <v>39482063</v>
      </c>
      <c r="M242" s="28">
        <f t="shared" si="12"/>
        <v>573880760</v>
      </c>
    </row>
    <row r="243" spans="1:13" ht="13.5">
      <c r="A243" s="27">
        <v>40329</v>
      </c>
      <c r="B243" s="11">
        <f>+'[7]2010tab8&amp;9A'!$F$66</f>
        <v>6243183</v>
      </c>
      <c r="C243" s="11">
        <f>+'[7]2010tab8&amp;9A'!$F$69</f>
        <v>93243459</v>
      </c>
      <c r="D243" s="11">
        <f>+'[7]2010tab8&amp;9A'!$F$72</f>
        <v>128487536</v>
      </c>
      <c r="E243" s="11">
        <f>+'[7]2010tab8&amp;9A'!$F$88</f>
        <v>220934769</v>
      </c>
      <c r="F243" s="11">
        <f>+'[7]2010tab8&amp;9A'!$F$89</f>
        <v>33653949</v>
      </c>
      <c r="G243" s="11">
        <f t="shared" si="11"/>
        <v>254588718</v>
      </c>
      <c r="H243" s="11">
        <f>+'[7]2010tab8&amp;9A'!$F$103</f>
        <v>294415</v>
      </c>
      <c r="I243" s="11">
        <f>+'[7]2010tab8&amp;9A'!$F$105</f>
        <v>0</v>
      </c>
      <c r="J243" s="11">
        <f>+'[7]2010tab8&amp;9A'!$F$107</f>
        <v>60573206</v>
      </c>
      <c r="K243" s="11">
        <f>+'[7]2010tab8&amp;9A'!$F$111</f>
        <v>7232049</v>
      </c>
      <c r="L243" s="11">
        <f>+'[7]2010tab8&amp;9A'!$F$115</f>
        <v>38444366</v>
      </c>
      <c r="M243" s="28">
        <f t="shared" si="12"/>
        <v>589106932</v>
      </c>
    </row>
    <row r="244" spans="1:13" ht="13.5">
      <c r="A244" s="27">
        <v>40359</v>
      </c>
      <c r="B244" s="11">
        <f>+'[7]2010tab8&amp;9A'!$G$66</f>
        <v>6044766</v>
      </c>
      <c r="C244" s="11">
        <f>+'[7]2010tab8&amp;9A'!$G$69</f>
        <v>88791003</v>
      </c>
      <c r="D244" s="11">
        <f>+'[7]2010tab8&amp;9A'!$G$72</f>
        <v>121215765</v>
      </c>
      <c r="E244" s="11">
        <f>+'[7]2010tab8&amp;9A'!$G$88</f>
        <v>218683475</v>
      </c>
      <c r="F244" s="11">
        <f>+'[7]2010tab8&amp;9A'!$G$89</f>
        <v>31172162</v>
      </c>
      <c r="G244" s="11">
        <f t="shared" si="11"/>
        <v>249855637</v>
      </c>
      <c r="H244" s="11">
        <f>+'[7]2010tab8&amp;9A'!$G$103</f>
        <v>196902</v>
      </c>
      <c r="I244" s="11">
        <f>+'[7]2010tab8&amp;9A'!$G$105</f>
        <v>0</v>
      </c>
      <c r="J244" s="11">
        <f>+'[7]2010tab8&amp;9A'!$G$107</f>
        <v>65601572</v>
      </c>
      <c r="K244" s="11">
        <f>+'[7]2010tab8&amp;9A'!$G$111</f>
        <v>4836258</v>
      </c>
      <c r="L244" s="11">
        <f>+'[7]2010tab8&amp;9A'!$G$115</f>
        <v>38768709</v>
      </c>
      <c r="M244" s="28">
        <f t="shared" si="12"/>
        <v>575310612</v>
      </c>
    </row>
    <row r="245" spans="1:13" ht="13.5">
      <c r="A245" s="27">
        <v>40390</v>
      </c>
      <c r="B245" s="11">
        <f>+'[7]2010tab8&amp;9A'!$H$66</f>
        <v>5686959</v>
      </c>
      <c r="C245" s="11">
        <f>+'[7]2010tab8&amp;9A'!$H$69</f>
        <v>85149599</v>
      </c>
      <c r="D245" s="11">
        <f>+'[7]2010tab8&amp;9A'!$H$72</f>
        <v>118181390</v>
      </c>
      <c r="E245" s="11">
        <f>+'[7]2010tab8&amp;9A'!$H$88</f>
        <v>220068455</v>
      </c>
      <c r="F245" s="11">
        <f>+'[7]2010tab8&amp;9A'!$H$89</f>
        <v>31139883</v>
      </c>
      <c r="G245" s="11">
        <f t="shared" si="11"/>
        <v>251208338</v>
      </c>
      <c r="H245" s="11">
        <f>+'[7]2010tab8&amp;9A'!$H$103</f>
        <v>98297</v>
      </c>
      <c r="I245" s="11">
        <f>+'[7]2010tab8&amp;9A'!$H$105</f>
        <v>0</v>
      </c>
      <c r="J245" s="11">
        <f>+'[7]2010tab8&amp;9A'!$H$107</f>
        <v>66917865</v>
      </c>
      <c r="K245" s="11">
        <f>+'[7]2010tab8&amp;9A'!$H$111</f>
        <v>2851776</v>
      </c>
      <c r="L245" s="11">
        <f>+'[7]2010tab8&amp;9A'!$H$115</f>
        <v>39476109</v>
      </c>
      <c r="M245" s="28">
        <f t="shared" si="12"/>
        <v>569570333</v>
      </c>
    </row>
    <row r="246" spans="1:13" ht="13.5">
      <c r="A246" s="27">
        <v>40421</v>
      </c>
      <c r="B246" s="11">
        <f>+'[7]2010tab8&amp;9A'!$I$66</f>
        <v>6649229</v>
      </c>
      <c r="C246" s="11">
        <f>+'[7]2010tab8&amp;9A'!$I$69</f>
        <v>101748546</v>
      </c>
      <c r="D246" s="11">
        <f>+'[7]2010tab8&amp;9A'!$I$72</f>
        <v>109479195</v>
      </c>
      <c r="E246" s="11">
        <f>+'[7]2010tab8&amp;9A'!$I$88</f>
        <v>220264055</v>
      </c>
      <c r="F246" s="11">
        <f>+'[7]2010tab8&amp;9A'!$I$89</f>
        <v>31581792</v>
      </c>
      <c r="G246" s="11">
        <f t="shared" si="11"/>
        <v>251845847</v>
      </c>
      <c r="H246" s="11">
        <f>+'[7]2010tab8&amp;9A'!$I$103</f>
        <v>225953</v>
      </c>
      <c r="I246" s="11">
        <f>+'[7]2010tab8&amp;9A'!$I$105</f>
        <v>0</v>
      </c>
      <c r="J246" s="11">
        <f>+'[7]2010tab8&amp;9A'!$I$107</f>
        <v>67992760</v>
      </c>
      <c r="K246" s="11">
        <f>+'[7]2010tab8&amp;9A'!$I$111</f>
        <v>2535872</v>
      </c>
      <c r="L246" s="11">
        <f>+'[7]2010tab8&amp;9A'!$I$115</f>
        <v>36325469</v>
      </c>
      <c r="M246" s="28">
        <f t="shared" si="12"/>
        <v>576802871</v>
      </c>
    </row>
    <row r="247" spans="1:13" ht="13.5">
      <c r="A247" s="27">
        <v>40451</v>
      </c>
      <c r="B247" s="11">
        <f>+'[7]2010tab8&amp;9A'!$J$66</f>
        <v>6898915</v>
      </c>
      <c r="C247" s="11">
        <f>+'[7]2010tab8&amp;9A'!$J$69</f>
        <v>92596248</v>
      </c>
      <c r="D247" s="11">
        <f>+'[7]2010tab8&amp;9A'!$J$72</f>
        <v>116867576</v>
      </c>
      <c r="E247" s="11">
        <f>+'[7]2010tab8&amp;9A'!$J$88</f>
        <v>220947915</v>
      </c>
      <c r="F247" s="11">
        <f>+'[7]2010tab8&amp;9A'!$J$89</f>
        <v>31247074</v>
      </c>
      <c r="G247" s="11">
        <f t="shared" si="11"/>
        <v>252194989</v>
      </c>
      <c r="H247" s="11">
        <f>+'[7]2010tab8&amp;9A'!$J$103</f>
        <v>297540</v>
      </c>
      <c r="I247" s="11">
        <f>+'[7]2010tab8&amp;9A'!$J$105</f>
        <v>0</v>
      </c>
      <c r="J247" s="11">
        <f>+'[7]2010tab8&amp;9A'!$J$107</f>
        <v>67283613</v>
      </c>
      <c r="K247" s="11">
        <f>+'[7]2010tab8&amp;9A'!$J$111</f>
        <v>3123938</v>
      </c>
      <c r="L247" s="11">
        <f>+'[7]2010tab8&amp;9A'!$J$115</f>
        <v>39227624</v>
      </c>
      <c r="M247" s="28">
        <f t="shared" si="12"/>
        <v>578490443</v>
      </c>
    </row>
    <row r="248" spans="1:13" ht="13.5">
      <c r="A248" s="27">
        <v>40482</v>
      </c>
      <c r="B248" s="11">
        <f>+'[7]2010tab8&amp;9A'!$K$66</f>
        <v>5506090</v>
      </c>
      <c r="C248" s="11">
        <f>+'[7]2010tab8&amp;9A'!$K$69</f>
        <v>100303938</v>
      </c>
      <c r="D248" s="11">
        <f>+'[7]2010tab8&amp;9A'!$K$72</f>
        <v>113707974</v>
      </c>
      <c r="E248" s="11">
        <f>+'[7]2010tab8&amp;9A'!$K$88</f>
        <v>221241372</v>
      </c>
      <c r="F248" s="11">
        <f>+'[7]2010tab8&amp;9A'!$K$89</f>
        <v>30408009</v>
      </c>
      <c r="G248" s="11">
        <f t="shared" si="11"/>
        <v>251649381</v>
      </c>
      <c r="H248" s="11">
        <f>+'[7]2010tab8&amp;9A'!$K$103</f>
        <v>316150</v>
      </c>
      <c r="I248" s="11">
        <f>+'[7]2010tab8&amp;9A'!$K$105</f>
        <v>0</v>
      </c>
      <c r="J248" s="11">
        <f>+'[7]2010tab8&amp;9A'!$K$107</f>
        <v>69109334</v>
      </c>
      <c r="K248" s="11">
        <f>+'[7]2010tab8&amp;9A'!$K$111</f>
        <v>2286475</v>
      </c>
      <c r="L248" s="11">
        <f>+'[7]2010tab8&amp;9A'!$K$115</f>
        <v>40089240</v>
      </c>
      <c r="M248" s="28">
        <f t="shared" si="12"/>
        <v>582968582</v>
      </c>
    </row>
    <row r="249" spans="1:13" ht="13.5">
      <c r="A249" s="27">
        <v>40512</v>
      </c>
      <c r="B249" s="11">
        <f>+'[7]2010tab8&amp;9A'!$L$66</f>
        <v>6422034</v>
      </c>
      <c r="C249" s="11">
        <f>+'[7]2010tab8&amp;9A'!$L$69</f>
        <v>98072376</v>
      </c>
      <c r="D249" s="11">
        <f>+'[7]2010tab8&amp;9A'!$L$72</f>
        <v>115723215</v>
      </c>
      <c r="E249" s="11">
        <f>+'[7]2010tab8&amp;9A'!$L$88</f>
        <v>221311437</v>
      </c>
      <c r="F249" s="11">
        <f>+'[7]2010tab8&amp;9A'!$L$89</f>
        <v>29689301</v>
      </c>
      <c r="G249" s="11">
        <f t="shared" si="11"/>
        <v>251000738</v>
      </c>
      <c r="H249" s="11">
        <f>+'[7]2010tab8&amp;9A'!$L$103</f>
        <v>351366</v>
      </c>
      <c r="I249" s="11">
        <f>+'[7]2010tab8&amp;9A'!$L$105</f>
        <v>0</v>
      </c>
      <c r="J249" s="11">
        <f>+'[7]2010tab8&amp;9A'!$L$107</f>
        <v>69755644</v>
      </c>
      <c r="K249" s="11">
        <f>+'[7]2010tab8&amp;9A'!$L$111</f>
        <v>2261422</v>
      </c>
      <c r="L249" s="11">
        <f>+'[7]2010tab8&amp;9A'!$L$115</f>
        <v>38588662</v>
      </c>
      <c r="M249" s="28">
        <f t="shared" si="12"/>
        <v>582175457</v>
      </c>
    </row>
    <row r="250" spans="1:13" ht="13.5">
      <c r="A250" s="27">
        <v>40543</v>
      </c>
      <c r="B250" s="11">
        <f>+'[7]2010tab8&amp;9A'!$M$66</f>
        <v>8234001</v>
      </c>
      <c r="C250" s="11">
        <f>+'[7]2010tab8&amp;9A'!$M$69</f>
        <v>97328735</v>
      </c>
      <c r="D250" s="11">
        <f>+'[7]2010tab8&amp;9A'!$M$72</f>
        <v>115821608</v>
      </c>
      <c r="E250" s="11">
        <f>+'[7]2010tab8&amp;9A'!$M$88</f>
        <v>221202366</v>
      </c>
      <c r="F250" s="11">
        <f>+'[7]2010tab8&amp;9A'!$M$89</f>
        <v>30138267</v>
      </c>
      <c r="G250" s="11">
        <f t="shared" si="11"/>
        <v>251340633</v>
      </c>
      <c r="H250" s="11">
        <f>+'[7]2010tab8&amp;9A'!$M$103</f>
        <v>486281</v>
      </c>
      <c r="I250" s="11">
        <f>+'[7]2010tab8&amp;9A'!$M$105</f>
        <v>0</v>
      </c>
      <c r="J250" s="11">
        <f>+'[7]2010tab8&amp;9A'!$M$107</f>
        <v>68913684</v>
      </c>
      <c r="K250" s="11">
        <f>+'[7]2010tab8&amp;9A'!$M$111</f>
        <v>3340587</v>
      </c>
      <c r="L250" s="11">
        <f>+'[7]2010tab8&amp;9A'!$M$115</f>
        <v>40462264</v>
      </c>
      <c r="M250" s="28">
        <f t="shared" si="12"/>
        <v>585927793</v>
      </c>
    </row>
    <row r="251" spans="1:13" ht="13.5">
      <c r="A251" s="27">
        <v>40574</v>
      </c>
      <c r="B251" s="11">
        <f>+'[8]2011tab8&amp;9A'!$B$66</f>
        <v>6509572</v>
      </c>
      <c r="C251" s="11">
        <f>+'[8]2011tab8&amp;9A'!$B$69</f>
        <v>91500619</v>
      </c>
      <c r="D251" s="11">
        <f>+'[8]2011tab8&amp;9A'!$B$72</f>
        <v>117383815</v>
      </c>
      <c r="E251" s="11">
        <f>+'[8]2011tab8&amp;9A'!$B$88</f>
        <v>218966456</v>
      </c>
      <c r="F251" s="11">
        <f>+'[8]2011tab8&amp;9A'!$B$89</f>
        <v>28858338</v>
      </c>
      <c r="G251" s="11">
        <f t="shared" si="11"/>
        <v>247824794</v>
      </c>
      <c r="H251" s="11">
        <f>+'[8]2011tab8&amp;9A'!$B$103</f>
        <v>342164</v>
      </c>
      <c r="I251" s="11">
        <f>+'[8]2011tab8&amp;9A'!$B$105</f>
        <v>0</v>
      </c>
      <c r="J251" s="11">
        <f>+'[8]2011tab8&amp;9A'!$B$107</f>
        <v>67878069</v>
      </c>
      <c r="K251" s="11">
        <f>+'[8]2011tab8&amp;9A'!$B$111</f>
        <v>4053101</v>
      </c>
      <c r="L251" s="11">
        <f>+'[8]2011tab8&amp;9A'!$B$115</f>
        <v>40927585</v>
      </c>
      <c r="M251" s="28">
        <f t="shared" si="12"/>
        <v>576419719</v>
      </c>
    </row>
    <row r="252" spans="1:13" ht="13.5">
      <c r="A252" s="27">
        <v>40602</v>
      </c>
      <c r="B252" s="11">
        <f>+'[8]2011tab8&amp;9A'!$C$66</f>
        <v>5674714</v>
      </c>
      <c r="C252" s="11">
        <f>+'[8]2011tab8&amp;9A'!$C$69</f>
        <v>109214460</v>
      </c>
      <c r="D252" s="11">
        <f>+'[8]2011tab8&amp;9A'!$C$72</f>
        <v>115267425</v>
      </c>
      <c r="E252" s="11">
        <f>+'[8]2011tab8&amp;9A'!$C$88</f>
        <v>221735326</v>
      </c>
      <c r="F252" s="11">
        <f>+'[8]2011tab8&amp;9A'!$C$89</f>
        <v>30196096</v>
      </c>
      <c r="G252" s="11">
        <f t="shared" si="11"/>
        <v>251931422</v>
      </c>
      <c r="H252" s="11">
        <f>+'[8]2011tab8&amp;9A'!$C$103</f>
        <v>811535</v>
      </c>
      <c r="I252" s="11">
        <f>+'[8]2011tab8&amp;9A'!$C$105</f>
        <v>0</v>
      </c>
      <c r="J252" s="11">
        <f>+'[8]2011tab8&amp;9A'!$C$107</f>
        <v>64445849</v>
      </c>
      <c r="K252" s="11">
        <f>+'[8]2011tab8&amp;9A'!$C$111</f>
        <v>3792773</v>
      </c>
      <c r="L252" s="11">
        <f>+'[8]2011tab8&amp;9A'!$C$115</f>
        <v>39032982</v>
      </c>
      <c r="M252" s="28">
        <f t="shared" si="12"/>
        <v>590171160</v>
      </c>
    </row>
    <row r="253" spans="1:13" ht="13.5">
      <c r="A253" s="27">
        <v>40633</v>
      </c>
      <c r="B253" s="11">
        <f>+'[8]2011tab8&amp;9A'!$D$66</f>
        <v>6899198</v>
      </c>
      <c r="C253" s="11">
        <f>+'[8]2011tab8&amp;9A'!$D$69</f>
        <v>105415475</v>
      </c>
      <c r="D253" s="11">
        <f>+'[8]2011tab8&amp;9A'!$D$72</f>
        <v>114393234</v>
      </c>
      <c r="E253" s="11">
        <f>+'[8]2011tab8&amp;9A'!$D$88</f>
        <v>221238390</v>
      </c>
      <c r="F253" s="11">
        <f>+'[8]2011tab8&amp;9A'!$D$89</f>
        <v>27685858</v>
      </c>
      <c r="G253" s="11">
        <f t="shared" si="11"/>
        <v>248924248</v>
      </c>
      <c r="H253" s="11">
        <f>+'[8]2011tab8&amp;9A'!$D$103</f>
        <v>635389</v>
      </c>
      <c r="I253" s="11">
        <f>+'[8]2011tab8&amp;9A'!$D$105</f>
        <v>0</v>
      </c>
      <c r="J253" s="11">
        <f>+'[8]2011tab8&amp;9A'!$D$107</f>
        <v>63539502</v>
      </c>
      <c r="K253" s="11">
        <f>+'[8]2011tab8&amp;9A'!$D$111</f>
        <v>4411176</v>
      </c>
      <c r="L253" s="11">
        <f>+'[8]2011tab8&amp;9A'!$D$115</f>
        <v>42916613</v>
      </c>
      <c r="M253" s="28">
        <f t="shared" si="12"/>
        <v>587134835</v>
      </c>
    </row>
    <row r="254" spans="1:13" ht="13.5">
      <c r="A254" s="27">
        <v>40663</v>
      </c>
      <c r="B254" s="11">
        <f>+'[8]2011tab8&amp;9A'!$E$66</f>
        <v>6354572</v>
      </c>
      <c r="C254" s="11">
        <f>+'[8]2011tab8&amp;9A'!$E$69</f>
        <v>111608195</v>
      </c>
      <c r="D254" s="11">
        <f>+'[8]2011tab8&amp;9A'!$E$72</f>
        <v>116642427</v>
      </c>
      <c r="E254" s="11">
        <f>+'[8]2011tab8&amp;9A'!$E$88</f>
        <v>222297588</v>
      </c>
      <c r="F254" s="11">
        <f>+'[8]2011tab8&amp;9A'!$E$89</f>
        <v>28398447</v>
      </c>
      <c r="G254" s="11">
        <f t="shared" si="11"/>
        <v>250696035</v>
      </c>
      <c r="H254" s="11">
        <f>+'[8]2011tab8&amp;9A'!$E$103</f>
        <v>669197</v>
      </c>
      <c r="I254" s="11">
        <f>+'[8]2011tab8&amp;9A'!$E$105</f>
        <v>0</v>
      </c>
      <c r="J254" s="11">
        <f>+'[8]2011tab8&amp;9A'!$E$107</f>
        <v>62469733</v>
      </c>
      <c r="K254" s="11">
        <f>+'[8]2011tab8&amp;9A'!$E$111</f>
        <v>1951123</v>
      </c>
      <c r="L254" s="11">
        <f>+'[8]2011tab8&amp;9A'!$E$115</f>
        <v>44858945</v>
      </c>
      <c r="M254" s="28">
        <f t="shared" si="12"/>
        <v>595250227</v>
      </c>
    </row>
    <row r="255" spans="1:13" ht="13.5">
      <c r="A255" s="27">
        <v>40694</v>
      </c>
      <c r="B255" s="11">
        <f>+'[8]2011tab8&amp;9A'!$F$66</f>
        <v>6896262</v>
      </c>
      <c r="C255" s="11">
        <f>+'[8]2011tab8&amp;9A'!$F$69</f>
        <v>104652288</v>
      </c>
      <c r="D255" s="11">
        <f>+'[8]2011tab8&amp;9A'!$F$72</f>
        <v>103544620</v>
      </c>
      <c r="E255" s="11">
        <f>+'[8]2011tab8&amp;9A'!$F$88</f>
        <v>224697929</v>
      </c>
      <c r="F255" s="11">
        <f>+'[8]2011tab8&amp;9A'!$F$89</f>
        <v>29261561</v>
      </c>
      <c r="G255" s="11">
        <f aca="true" t="shared" si="13" ref="G255:G262">SUM(E255:F255)</f>
        <v>253959490</v>
      </c>
      <c r="H255" s="11">
        <f>+'[8]2011tab8&amp;9A'!$F$103</f>
        <v>681889</v>
      </c>
      <c r="I255" s="11">
        <f>+'[8]2011tab8&amp;9A'!$F$105</f>
        <v>0</v>
      </c>
      <c r="J255" s="11">
        <f>+'[8]2011tab8&amp;9A'!$F$107</f>
        <v>66954608</v>
      </c>
      <c r="K255" s="11">
        <f>+'[8]2011tab8&amp;9A'!$F$111</f>
        <v>2069924</v>
      </c>
      <c r="L255" s="11">
        <f>+'[8]2011tab8&amp;9A'!$F$115</f>
        <v>41605901</v>
      </c>
      <c r="M255" s="28">
        <f aca="true" t="shared" si="14" ref="M255:M262">SUM(G255:L255)+B255+C255+D255</f>
        <v>580364982</v>
      </c>
    </row>
    <row r="256" spans="1:13" ht="13.5">
      <c r="A256" s="27">
        <v>40724</v>
      </c>
      <c r="B256" s="11">
        <f>+'[8]2011tab8&amp;9A'!$G$66</f>
        <v>6530179</v>
      </c>
      <c r="C256" s="11">
        <f>+'[8]2011tab8&amp;9A'!$G$69</f>
        <v>99324434</v>
      </c>
      <c r="D256" s="11">
        <f>+'[8]2011tab8&amp;9A'!$G$72</f>
        <v>105771344</v>
      </c>
      <c r="E256" s="11">
        <f>+'[8]2011tab8&amp;9A'!$G$88</f>
        <v>223545646</v>
      </c>
      <c r="F256" s="11">
        <f>+'[8]2011tab8&amp;9A'!$G$89</f>
        <v>29827288</v>
      </c>
      <c r="G256" s="11">
        <f t="shared" si="13"/>
        <v>253372934</v>
      </c>
      <c r="H256" s="11">
        <f>+'[8]2011tab8&amp;9A'!$G$103</f>
        <v>885122</v>
      </c>
      <c r="I256" s="11">
        <f>+'[8]2011tab8&amp;9A'!$G$105</f>
        <v>0</v>
      </c>
      <c r="J256" s="11">
        <f>+'[8]2011tab8&amp;9A'!$G$107</f>
        <v>68964927</v>
      </c>
      <c r="K256" s="11">
        <f>+'[8]2011tab8&amp;9A'!$G$111</f>
        <v>3244079</v>
      </c>
      <c r="L256" s="11">
        <f>+'[8]2011tab8&amp;9A'!$G$115</f>
        <v>43820681</v>
      </c>
      <c r="M256" s="28">
        <f t="shared" si="14"/>
        <v>581913700</v>
      </c>
    </row>
    <row r="257" spans="1:13" ht="13.5">
      <c r="A257" s="27">
        <v>40755</v>
      </c>
      <c r="B257" s="11">
        <f>+'[8]2011tab8&amp;9A'!$H$66</f>
        <v>6110117</v>
      </c>
      <c r="C257" s="11">
        <f>+'[8]2011tab8&amp;9A'!$H$69</f>
        <v>96675837</v>
      </c>
      <c r="D257" s="11">
        <f>+'[8]2011tab8&amp;9A'!$H$72</f>
        <v>105870468</v>
      </c>
      <c r="E257" s="11">
        <f>+'[8]2011tab8&amp;9A'!$H$88</f>
        <v>225545852</v>
      </c>
      <c r="F257" s="11">
        <f>+'[8]2011tab8&amp;9A'!$H$89</f>
        <v>29742778</v>
      </c>
      <c r="G257" s="11">
        <f t="shared" si="13"/>
        <v>255288630</v>
      </c>
      <c r="H257" s="11">
        <f>+'[8]2011tab8&amp;9A'!$H$103</f>
        <v>869571</v>
      </c>
      <c r="I257" s="11">
        <f>+'[8]2011tab8&amp;9A'!$H$105</f>
        <v>0</v>
      </c>
      <c r="J257" s="11">
        <f>+'[8]2011tab8&amp;9A'!$H$107</f>
        <v>69489129</v>
      </c>
      <c r="K257" s="11">
        <f>+'[8]2011tab8&amp;9A'!$H$111</f>
        <v>2095340</v>
      </c>
      <c r="L257" s="11">
        <f>+'[8]2011tab8&amp;9A'!$H$115</f>
        <v>44292416</v>
      </c>
      <c r="M257" s="28">
        <f t="shared" si="14"/>
        <v>580691508</v>
      </c>
    </row>
    <row r="258" spans="1:13" ht="13.5">
      <c r="A258" s="27">
        <v>40786</v>
      </c>
      <c r="B258" s="11">
        <f>+'[8]2011tab8&amp;9A'!$I$66</f>
        <v>7291358</v>
      </c>
      <c r="C258" s="11">
        <f>+'[8]2011tab8&amp;9A'!$I$69</f>
        <v>102288993</v>
      </c>
      <c r="D258" s="11">
        <f>+'[8]2011tab8&amp;9A'!$I$72</f>
        <v>106820349</v>
      </c>
      <c r="E258" s="11">
        <f>+'[8]2011tab8&amp;9A'!$I$88</f>
        <v>226527692</v>
      </c>
      <c r="F258" s="11">
        <f>+'[8]2011tab8&amp;9A'!$I$89</f>
        <v>26253364</v>
      </c>
      <c r="G258" s="11">
        <f t="shared" si="13"/>
        <v>252781056</v>
      </c>
      <c r="H258" s="11">
        <f>+'[8]2011tab8&amp;9A'!$I$103</f>
        <v>432221</v>
      </c>
      <c r="I258" s="11">
        <f>+'[8]2011tab8&amp;9A'!$I$105</f>
        <v>0</v>
      </c>
      <c r="J258" s="11">
        <f>+'[8]2011tab8&amp;9A'!$I$107</f>
        <v>69707802</v>
      </c>
      <c r="K258" s="11">
        <f>+'[8]2011tab8&amp;9A'!$I$111</f>
        <v>2114327</v>
      </c>
      <c r="L258" s="11">
        <f>+'[8]2011tab8&amp;9A'!$I$115</f>
        <v>41881109</v>
      </c>
      <c r="M258" s="28">
        <f t="shared" si="14"/>
        <v>583317215</v>
      </c>
    </row>
    <row r="259" spans="1:13" ht="13.5">
      <c r="A259" s="27">
        <v>40816</v>
      </c>
      <c r="B259" s="11">
        <f>+'[8]2011tab8&amp;9A'!$J$66</f>
        <v>6171733</v>
      </c>
      <c r="C259" s="11">
        <f>+'[8]2011tab8&amp;9A'!$J$69</f>
        <v>93457601</v>
      </c>
      <c r="D259" s="11">
        <f>+'[8]2011tab8&amp;9A'!$J$72</f>
        <v>111954665</v>
      </c>
      <c r="E259" s="11">
        <f>+'[8]2011tab8&amp;9A'!$J$88</f>
        <v>228897219</v>
      </c>
      <c r="F259" s="11">
        <f>+'[8]2011tab8&amp;9A'!$J$89</f>
        <v>24785877</v>
      </c>
      <c r="G259" s="11">
        <f t="shared" si="13"/>
        <v>253683096</v>
      </c>
      <c r="H259" s="11">
        <f>+'[8]2011tab8&amp;9A'!$J$103</f>
        <v>516452</v>
      </c>
      <c r="I259" s="11">
        <f>+'[8]2011tab8&amp;9A'!$J$105</f>
        <v>0</v>
      </c>
      <c r="J259" s="11">
        <f>+'[8]2011tab8&amp;9A'!$J$107</f>
        <v>69150933</v>
      </c>
      <c r="K259" s="11">
        <f>+'[8]2011tab8&amp;9A'!$J$111</f>
        <v>2887578</v>
      </c>
      <c r="L259" s="11">
        <f>+'[8]2011tab8&amp;9A'!$J$115</f>
        <v>43905778</v>
      </c>
      <c r="M259" s="28">
        <f t="shared" si="14"/>
        <v>581727836</v>
      </c>
    </row>
    <row r="260" spans="1:13" ht="13.5">
      <c r="A260" s="27">
        <v>40847</v>
      </c>
      <c r="B260" s="11">
        <f>+'[8]2011tab8&amp;9A'!$K$66</f>
        <v>6295798</v>
      </c>
      <c r="C260" s="11">
        <f>+'[8]2011tab8&amp;9A'!$K$69</f>
        <v>91760486</v>
      </c>
      <c r="D260" s="11">
        <f>+'[8]2011tab8&amp;9A'!$K$72</f>
        <v>104574465</v>
      </c>
      <c r="E260" s="11">
        <f>+'[8]2011tab8&amp;9A'!$K$88</f>
        <v>230622606</v>
      </c>
      <c r="F260" s="11">
        <f>+'[8]2011tab8&amp;9A'!$K$89</f>
        <v>25818159</v>
      </c>
      <c r="G260" s="11">
        <f t="shared" si="13"/>
        <v>256440765</v>
      </c>
      <c r="H260" s="11">
        <f>+'[8]2011tab8&amp;9A'!$K$103</f>
        <v>508775</v>
      </c>
      <c r="I260" s="11">
        <f>+'[8]2011tab8&amp;9A'!$K$105</f>
        <v>0</v>
      </c>
      <c r="J260" s="11">
        <f>+'[8]2011tab8&amp;9A'!$K$107</f>
        <v>79759887</v>
      </c>
      <c r="K260" s="11">
        <f>+'[8]2011tab8&amp;9A'!$K$111</f>
        <v>2431951</v>
      </c>
      <c r="L260" s="11">
        <f>+'[8]2011tab8&amp;9A'!$K$115</f>
        <v>47227076</v>
      </c>
      <c r="M260" s="28">
        <f t="shared" si="14"/>
        <v>588999203</v>
      </c>
    </row>
    <row r="261" spans="1:13" ht="13.5">
      <c r="A261" s="27">
        <v>40877</v>
      </c>
      <c r="B261" s="11">
        <f>+'[8]2011tab8&amp;9A'!$L$66</f>
        <v>6997483</v>
      </c>
      <c r="C261" s="11">
        <f>+'[8]2011tab8&amp;9A'!$L$69</f>
        <v>91189393</v>
      </c>
      <c r="D261" s="11">
        <f>+'[8]2011tab8&amp;9A'!$L$72</f>
        <v>111195133</v>
      </c>
      <c r="E261" s="11">
        <f>+'[8]2011tab8&amp;9A'!$L$88</f>
        <v>234061953</v>
      </c>
      <c r="F261" s="11">
        <f>+'[8]2011tab8&amp;9A'!$L$89</f>
        <v>24024647</v>
      </c>
      <c r="G261" s="11">
        <f t="shared" si="13"/>
        <v>258086600</v>
      </c>
      <c r="H261" s="11">
        <f>+'[8]2011tab8&amp;9A'!$L$103</f>
        <v>492764</v>
      </c>
      <c r="I261" s="11">
        <f>+'[8]2011tab8&amp;9A'!$L$105</f>
        <v>0</v>
      </c>
      <c r="J261" s="11">
        <f>+'[8]2011tab8&amp;9A'!$L$107</f>
        <v>80438161</v>
      </c>
      <c r="K261" s="11">
        <f>+'[8]2011tab8&amp;9A'!$L$111</f>
        <v>1997071</v>
      </c>
      <c r="L261" s="11">
        <f>+'[8]2011tab8&amp;9A'!$L$115</f>
        <v>50259886</v>
      </c>
      <c r="M261" s="28">
        <f t="shared" si="14"/>
        <v>600656491</v>
      </c>
    </row>
    <row r="262" spans="1:13" ht="13.5">
      <c r="A262" s="27">
        <v>40908</v>
      </c>
      <c r="B262" s="11">
        <f>+'[8]2011tab8&amp;9A'!$M$66</f>
        <v>9792851</v>
      </c>
      <c r="C262" s="11">
        <f>+'[8]2011tab8&amp;9A'!$M$69</f>
        <v>81915278</v>
      </c>
      <c r="D262" s="11">
        <f>+'[8]2011tab8&amp;9A'!$M$72</f>
        <v>115335098</v>
      </c>
      <c r="E262" s="11">
        <f>+'[8]2011tab8&amp;9A'!$M$88</f>
        <v>243206884</v>
      </c>
      <c r="F262" s="11">
        <f>+'[8]2011tab8&amp;9A'!$M$89</f>
        <v>22837320</v>
      </c>
      <c r="G262" s="11">
        <f t="shared" si="13"/>
        <v>266044204</v>
      </c>
      <c r="H262" s="11">
        <f>+'[8]2011tab8&amp;9A'!$M$103</f>
        <v>847800</v>
      </c>
      <c r="I262" s="11">
        <f>+'[8]2011tab8&amp;9A'!$M$105</f>
        <v>0</v>
      </c>
      <c r="J262" s="11">
        <f>+'[8]2011tab8&amp;9A'!$M$107</f>
        <v>81681862</v>
      </c>
      <c r="K262" s="11">
        <f>+'[8]2011tab8&amp;9A'!$M$111</f>
        <v>2476175</v>
      </c>
      <c r="L262" s="11">
        <f>+'[8]2011tab8&amp;9A'!$M$115</f>
        <v>50298937</v>
      </c>
      <c r="M262" s="28">
        <f t="shared" si="14"/>
        <v>608392205</v>
      </c>
    </row>
    <row r="263" spans="1:13" ht="13.5">
      <c r="A263" s="27">
        <v>40939</v>
      </c>
      <c r="B263" s="11">
        <v>7282244</v>
      </c>
      <c r="C263" s="11">
        <v>84308509</v>
      </c>
      <c r="D263" s="11">
        <v>109797446</v>
      </c>
      <c r="E263" s="11">
        <v>244799394</v>
      </c>
      <c r="F263" s="11">
        <v>23678432</v>
      </c>
      <c r="G263" s="11">
        <v>268477826</v>
      </c>
      <c r="H263" s="11">
        <v>794011</v>
      </c>
      <c r="I263" s="11">
        <v>0</v>
      </c>
      <c r="J263" s="11">
        <v>82022205</v>
      </c>
      <c r="K263" s="11">
        <v>1914801</v>
      </c>
      <c r="L263" s="11">
        <v>52380003</v>
      </c>
      <c r="M263" s="28">
        <v>606977045</v>
      </c>
    </row>
    <row r="264" spans="1:13" ht="13.5">
      <c r="A264" s="27">
        <v>40968</v>
      </c>
      <c r="B264" s="11">
        <v>7260684</v>
      </c>
      <c r="C264" s="11">
        <v>97892001</v>
      </c>
      <c r="D264" s="11">
        <v>110542474</v>
      </c>
      <c r="E264" s="11">
        <v>247544404</v>
      </c>
      <c r="F264" s="11">
        <v>22886228</v>
      </c>
      <c r="G264" s="11">
        <v>270430632</v>
      </c>
      <c r="H264" s="11">
        <v>786906</v>
      </c>
      <c r="I264" s="11">
        <v>0</v>
      </c>
      <c r="J264" s="11">
        <v>75882309</v>
      </c>
      <c r="K264" s="11">
        <v>2421441</v>
      </c>
      <c r="L264" s="11">
        <v>48280367</v>
      </c>
      <c r="M264" s="28">
        <v>613496814</v>
      </c>
    </row>
    <row r="265" spans="1:13" ht="13.5">
      <c r="A265" s="27">
        <v>40999</v>
      </c>
      <c r="B265" s="11">
        <v>6216342</v>
      </c>
      <c r="C265" s="11">
        <v>94140131</v>
      </c>
      <c r="D265" s="11">
        <v>113782932</v>
      </c>
      <c r="E265" s="11">
        <v>251915892</v>
      </c>
      <c r="F265" s="11">
        <v>25289028</v>
      </c>
      <c r="G265" s="11">
        <v>277204920</v>
      </c>
      <c r="H265" s="11">
        <v>657797</v>
      </c>
      <c r="I265" s="11">
        <v>0</v>
      </c>
      <c r="J265" s="11">
        <v>78716720</v>
      </c>
      <c r="K265" s="11">
        <v>2779437</v>
      </c>
      <c r="L265" s="11">
        <v>50746176</v>
      </c>
      <c r="M265" s="28">
        <v>624244455</v>
      </c>
    </row>
    <row r="266" spans="1:13" ht="13.5">
      <c r="A266" s="27">
        <v>41029</v>
      </c>
      <c r="B266" s="11">
        <v>7133898</v>
      </c>
      <c r="C266" s="11">
        <v>84900632</v>
      </c>
      <c r="D266" s="11">
        <v>106309023</v>
      </c>
      <c r="E266" s="11">
        <v>260650791</v>
      </c>
      <c r="F266" s="11">
        <v>26273451</v>
      </c>
      <c r="G266" s="11">
        <v>286924242</v>
      </c>
      <c r="H266" s="11">
        <v>731406</v>
      </c>
      <c r="I266" s="11">
        <v>0</v>
      </c>
      <c r="J266" s="11">
        <v>77810154</v>
      </c>
      <c r="K266" s="11">
        <v>2030692</v>
      </c>
      <c r="L266" s="11">
        <v>52853749</v>
      </c>
      <c r="M266" s="28">
        <v>618693796</v>
      </c>
    </row>
    <row r="267" spans="1:13" ht="13.5">
      <c r="A267" s="27">
        <v>41060</v>
      </c>
      <c r="B267" s="11">
        <v>7133898</v>
      </c>
      <c r="C267" s="11">
        <v>84900632</v>
      </c>
      <c r="D267" s="11">
        <v>106309023</v>
      </c>
      <c r="E267" s="11">
        <v>260650791</v>
      </c>
      <c r="F267" s="11">
        <v>26273451</v>
      </c>
      <c r="G267" s="11">
        <v>286924242</v>
      </c>
      <c r="H267" s="11">
        <v>731406</v>
      </c>
      <c r="I267" s="11">
        <v>0</v>
      </c>
      <c r="J267" s="11">
        <v>77810154</v>
      </c>
      <c r="K267" s="11">
        <v>2030692</v>
      </c>
      <c r="L267" s="11">
        <v>52853749</v>
      </c>
      <c r="M267" s="28">
        <v>618693796</v>
      </c>
    </row>
    <row r="268" spans="1:13" ht="13.5">
      <c r="A268" s="27">
        <v>41090</v>
      </c>
      <c r="B268" s="11">
        <v>6217957</v>
      </c>
      <c r="C268" s="11">
        <v>75655257</v>
      </c>
      <c r="D268" s="11">
        <v>119333251</v>
      </c>
      <c r="E268" s="11">
        <v>262438304</v>
      </c>
      <c r="F268" s="11">
        <v>25490581</v>
      </c>
      <c r="G268" s="11">
        <v>287928885</v>
      </c>
      <c r="H268" s="11">
        <v>610679</v>
      </c>
      <c r="I268" s="11">
        <v>0</v>
      </c>
      <c r="J268" s="11">
        <v>78347386</v>
      </c>
      <c r="K268" s="11">
        <v>2800792</v>
      </c>
      <c r="L268" s="11">
        <v>52340117</v>
      </c>
      <c r="M268" s="28">
        <v>623234324</v>
      </c>
    </row>
    <row r="269" spans="1:13" ht="13.5">
      <c r="A269" s="27">
        <v>41121</v>
      </c>
      <c r="B269" s="11">
        <v>8113740</v>
      </c>
      <c r="C269" s="11">
        <v>68671659</v>
      </c>
      <c r="D269" s="11">
        <v>109021199</v>
      </c>
      <c r="E269" s="11">
        <v>264675498</v>
      </c>
      <c r="F269" s="11">
        <v>25216496</v>
      </c>
      <c r="G269" s="11">
        <v>289891994</v>
      </c>
      <c r="H269" s="11">
        <v>661518</v>
      </c>
      <c r="I269" s="11">
        <v>0</v>
      </c>
      <c r="J269" s="11">
        <v>80452824</v>
      </c>
      <c r="K269" s="11">
        <v>2471139</v>
      </c>
      <c r="L269" s="11">
        <v>54777234</v>
      </c>
      <c r="M269" s="28">
        <v>614061307</v>
      </c>
    </row>
    <row r="270" spans="1:13" ht="13.5">
      <c r="A270" s="27">
        <v>41152</v>
      </c>
      <c r="B270" s="11">
        <v>6531972</v>
      </c>
      <c r="C270" s="11">
        <v>85427727</v>
      </c>
      <c r="D270" s="11">
        <v>116059659</v>
      </c>
      <c r="E270" s="11">
        <v>268819778</v>
      </c>
      <c r="F270" s="11">
        <v>26101140</v>
      </c>
      <c r="G270" s="11">
        <v>294920918</v>
      </c>
      <c r="H270" s="11">
        <v>740960</v>
      </c>
      <c r="I270" s="11">
        <v>0</v>
      </c>
      <c r="J270" s="11">
        <v>77629661</v>
      </c>
      <c r="K270" s="11">
        <v>2469131</v>
      </c>
      <c r="L270" s="11">
        <v>52655093</v>
      </c>
      <c r="M270" s="28">
        <v>636435121</v>
      </c>
    </row>
    <row r="271" spans="1:13" ht="13.5">
      <c r="A271" s="27">
        <v>41182</v>
      </c>
      <c r="B271" s="11">
        <v>6486956</v>
      </c>
      <c r="C271" s="11">
        <v>74385984</v>
      </c>
      <c r="D271" s="11">
        <v>112980135</v>
      </c>
      <c r="E271" s="11">
        <v>272844399</v>
      </c>
      <c r="F271" s="11">
        <v>25788133</v>
      </c>
      <c r="G271" s="11">
        <v>298632532</v>
      </c>
      <c r="H271" s="11">
        <v>443954</v>
      </c>
      <c r="I271" s="11">
        <v>0</v>
      </c>
      <c r="J271" s="11">
        <v>77079271</v>
      </c>
      <c r="K271" s="11">
        <v>2101135</v>
      </c>
      <c r="L271" s="11">
        <v>52910248</v>
      </c>
      <c r="M271" s="28">
        <v>625020215</v>
      </c>
    </row>
    <row r="272" spans="1:13" ht="13.5">
      <c r="A272" s="27">
        <v>41213</v>
      </c>
      <c r="B272" s="11">
        <v>7251654</v>
      </c>
      <c r="C272" s="11">
        <v>72957170</v>
      </c>
      <c r="D272" s="11">
        <v>109649759</v>
      </c>
      <c r="E272" s="11">
        <v>278199309</v>
      </c>
      <c r="F272" s="11">
        <v>27034485</v>
      </c>
      <c r="G272" s="11">
        <v>305233794</v>
      </c>
      <c r="H272" s="11">
        <v>338857</v>
      </c>
      <c r="I272" s="11">
        <v>0</v>
      </c>
      <c r="J272" s="11">
        <v>78889807</v>
      </c>
      <c r="K272" s="11">
        <v>2302103</v>
      </c>
      <c r="L272" s="11">
        <v>52965452</v>
      </c>
      <c r="M272" s="28">
        <v>629588596</v>
      </c>
    </row>
    <row r="273" spans="1:13" ht="13.5">
      <c r="A273" s="27">
        <v>41243</v>
      </c>
      <c r="B273" s="11">
        <v>9949453</v>
      </c>
      <c r="C273" s="11">
        <v>68022158</v>
      </c>
      <c r="D273" s="11">
        <v>126043601</v>
      </c>
      <c r="E273" s="11">
        <v>282168843</v>
      </c>
      <c r="F273" s="11">
        <v>25309088</v>
      </c>
      <c r="G273" s="11">
        <v>307477931</v>
      </c>
      <c r="H273" s="11">
        <v>198814</v>
      </c>
      <c r="I273" s="11">
        <v>0</v>
      </c>
      <c r="J273" s="11">
        <v>88619371</v>
      </c>
      <c r="K273" s="11">
        <v>2065781</v>
      </c>
      <c r="L273" s="11">
        <v>54075535</v>
      </c>
      <c r="M273" s="28">
        <v>656452644</v>
      </c>
    </row>
    <row r="274" spans="1:13" ht="13.5">
      <c r="A274" s="27">
        <v>41274</v>
      </c>
      <c r="B274" s="11">
        <v>9949453</v>
      </c>
      <c r="C274" s="11">
        <v>68022158</v>
      </c>
      <c r="D274" s="11">
        <v>126043601</v>
      </c>
      <c r="E274" s="11">
        <v>282168843</v>
      </c>
      <c r="F274" s="11">
        <v>25309088</v>
      </c>
      <c r="G274" s="11">
        <v>307477931</v>
      </c>
      <c r="H274" s="11">
        <v>198814</v>
      </c>
      <c r="I274" s="11">
        <v>0</v>
      </c>
      <c r="J274" s="11">
        <v>88619371</v>
      </c>
      <c r="K274" s="11">
        <v>2065781</v>
      </c>
      <c r="L274" s="11">
        <v>54075535</v>
      </c>
      <c r="M274" s="28">
        <v>656452644</v>
      </c>
    </row>
    <row r="275" spans="1:13" ht="13.5">
      <c r="A275" s="27">
        <v>41305</v>
      </c>
      <c r="B275" s="11">
        <v>7397657</v>
      </c>
      <c r="C275" s="11">
        <v>71840328</v>
      </c>
      <c r="D275" s="11">
        <v>128436268</v>
      </c>
      <c r="E275" s="11">
        <v>288519766</v>
      </c>
      <c r="F275" s="11">
        <v>22964408</v>
      </c>
      <c r="G275" s="11">
        <v>311484174</v>
      </c>
      <c r="H275" s="11">
        <v>99867</v>
      </c>
      <c r="I275" s="11">
        <v>0</v>
      </c>
      <c r="J275" s="11">
        <v>84312415</v>
      </c>
      <c r="K275" s="11">
        <v>1926942</v>
      </c>
      <c r="L275" s="11">
        <v>52126014</v>
      </c>
      <c r="M275" s="28">
        <v>657623665</v>
      </c>
    </row>
    <row r="276" spans="1:13" ht="13.5">
      <c r="A276" s="27">
        <v>41333</v>
      </c>
      <c r="B276" s="11">
        <v>7127512</v>
      </c>
      <c r="C276" s="11">
        <v>82150266</v>
      </c>
      <c r="D276" s="11">
        <v>135700054</v>
      </c>
      <c r="E276" s="11">
        <v>294066236</v>
      </c>
      <c r="F276" s="11">
        <v>23649561</v>
      </c>
      <c r="G276" s="11">
        <v>317715797</v>
      </c>
      <c r="H276" s="11">
        <v>0</v>
      </c>
      <c r="I276" s="11">
        <v>0</v>
      </c>
      <c r="J276" s="11">
        <v>84690185</v>
      </c>
      <c r="K276" s="11">
        <v>1813381</v>
      </c>
      <c r="L276" s="11">
        <v>50180233</v>
      </c>
      <c r="M276" s="28">
        <v>679377428</v>
      </c>
    </row>
    <row r="277" spans="1:13" ht="13.5">
      <c r="A277" s="27">
        <v>41364</v>
      </c>
      <c r="B277" s="11">
        <v>6897586</v>
      </c>
      <c r="C277" s="11">
        <v>72177065</v>
      </c>
      <c r="D277" s="11">
        <v>139609215</v>
      </c>
      <c r="E277" s="11">
        <v>299945953</v>
      </c>
      <c r="F277" s="11">
        <v>22834574</v>
      </c>
      <c r="G277" s="11">
        <v>322780527</v>
      </c>
      <c r="H277" s="11">
        <v>360145</v>
      </c>
      <c r="I277" s="11">
        <v>0</v>
      </c>
      <c r="J277" s="11">
        <v>84100270</v>
      </c>
      <c r="K277" s="11">
        <v>2602665</v>
      </c>
      <c r="L277" s="11">
        <v>57459871</v>
      </c>
      <c r="M277" s="28">
        <v>685987344</v>
      </c>
    </row>
    <row r="278" spans="1:13" ht="13.5">
      <c r="A278" s="27">
        <v>41394</v>
      </c>
      <c r="B278" s="11">
        <v>6651093</v>
      </c>
      <c r="C278" s="11">
        <v>64117127</v>
      </c>
      <c r="D278" s="11">
        <v>140748249</v>
      </c>
      <c r="E278" s="11">
        <v>304533734</v>
      </c>
      <c r="F278" s="11">
        <v>25682798</v>
      </c>
      <c r="G278" s="11">
        <v>330216532</v>
      </c>
      <c r="H278" s="11">
        <v>287972</v>
      </c>
      <c r="I278" s="11">
        <v>0</v>
      </c>
      <c r="J278" s="11">
        <v>83838273</v>
      </c>
      <c r="K278" s="11">
        <v>1768955</v>
      </c>
      <c r="L278" s="11">
        <v>58101051</v>
      </c>
      <c r="M278" s="28">
        <v>685729252</v>
      </c>
    </row>
    <row r="279" spans="1:13" ht="13.5">
      <c r="A279" s="27">
        <v>41425</v>
      </c>
      <c r="B279" s="11">
        <v>6651093</v>
      </c>
      <c r="C279" s="11">
        <v>64117127</v>
      </c>
      <c r="D279" s="11">
        <v>140748249</v>
      </c>
      <c r="E279" s="11">
        <v>304533734</v>
      </c>
      <c r="F279" s="11">
        <v>25682798</v>
      </c>
      <c r="G279" s="11">
        <v>330216532</v>
      </c>
      <c r="H279" s="11">
        <v>287972</v>
      </c>
      <c r="I279" s="11">
        <v>0</v>
      </c>
      <c r="J279" s="11">
        <v>83838273</v>
      </c>
      <c r="K279" s="11">
        <v>1768955</v>
      </c>
      <c r="L279" s="11">
        <v>58101051</v>
      </c>
      <c r="M279" s="28">
        <v>685729252</v>
      </c>
    </row>
    <row r="280" spans="1:13" ht="13.5">
      <c r="A280" s="27">
        <v>41455</v>
      </c>
      <c r="B280" s="11">
        <v>6983488</v>
      </c>
      <c r="C280" s="11">
        <v>66562374</v>
      </c>
      <c r="D280" s="11">
        <v>137254719</v>
      </c>
      <c r="E280" s="11">
        <v>307634789</v>
      </c>
      <c r="F280" s="11">
        <v>26256247</v>
      </c>
      <c r="G280" s="11">
        <v>333891036</v>
      </c>
      <c r="H280" s="11">
        <v>288121</v>
      </c>
      <c r="I280" s="11">
        <v>0</v>
      </c>
      <c r="J280" s="11">
        <v>83576134</v>
      </c>
      <c r="K280" s="11">
        <v>2262100</v>
      </c>
      <c r="L280" s="11">
        <v>57900702</v>
      </c>
      <c r="M280" s="28">
        <v>688718674</v>
      </c>
    </row>
    <row r="281" spans="1:13" ht="13.5">
      <c r="A281" s="27">
        <v>41486</v>
      </c>
      <c r="B281" s="11">
        <v>7736666</v>
      </c>
      <c r="C281" s="11">
        <v>64074433</v>
      </c>
      <c r="D281" s="11">
        <v>143110955</v>
      </c>
      <c r="E281" s="11">
        <v>311596697</v>
      </c>
      <c r="F281" s="11">
        <v>25692543</v>
      </c>
      <c r="G281" s="11">
        <v>337289240</v>
      </c>
      <c r="H281" s="11">
        <v>357349</v>
      </c>
      <c r="I281" s="11">
        <v>0</v>
      </c>
      <c r="J281" s="11">
        <v>83492185</v>
      </c>
      <c r="K281" s="11">
        <v>1203563</v>
      </c>
      <c r="L281" s="11">
        <v>55419548</v>
      </c>
      <c r="M281" s="28">
        <v>692683939</v>
      </c>
    </row>
    <row r="282" spans="1:13" ht="13.5">
      <c r="A282" s="27">
        <v>41517</v>
      </c>
      <c r="B282" s="11">
        <v>6473931</v>
      </c>
      <c r="C282" s="11">
        <v>70338760</v>
      </c>
      <c r="D282" s="11">
        <v>151358212</v>
      </c>
      <c r="E282" s="11">
        <v>321762737</v>
      </c>
      <c r="F282" s="11">
        <v>26630132</v>
      </c>
      <c r="G282" s="11">
        <v>348392869</v>
      </c>
      <c r="H282" s="11">
        <v>66439</v>
      </c>
      <c r="I282" s="11">
        <v>0</v>
      </c>
      <c r="J282" s="11">
        <v>84077345</v>
      </c>
      <c r="K282" s="11">
        <v>1667021</v>
      </c>
      <c r="L282" s="11">
        <v>54758378</v>
      </c>
      <c r="M282" s="28">
        <v>717132955</v>
      </c>
    </row>
    <row r="283" spans="1:13" ht="13.5">
      <c r="A283" s="27">
        <v>41547</v>
      </c>
      <c r="B283" s="11">
        <v>6951747</v>
      </c>
      <c r="C283" s="11">
        <v>67233615</v>
      </c>
      <c r="D283" s="11">
        <v>150139211</v>
      </c>
      <c r="E283" s="11">
        <v>326098799</v>
      </c>
      <c r="F283" s="11">
        <v>29667371</v>
      </c>
      <c r="G283" s="11">
        <v>355766170</v>
      </c>
      <c r="H283" s="11">
        <v>199061</v>
      </c>
      <c r="I283" s="11">
        <v>0</v>
      </c>
      <c r="J283" s="11">
        <v>83637650</v>
      </c>
      <c r="K283" s="11">
        <v>2007134</v>
      </c>
      <c r="L283" s="11">
        <v>61510335</v>
      </c>
      <c r="M283" s="28">
        <v>727444923</v>
      </c>
    </row>
    <row r="284" spans="1:13" ht="13.5">
      <c r="A284" s="27">
        <v>41578</v>
      </c>
      <c r="B284" s="11">
        <v>7055479</v>
      </c>
      <c r="C284" s="11">
        <v>68606625</v>
      </c>
      <c r="D284" s="11">
        <v>152713704</v>
      </c>
      <c r="E284" s="11">
        <v>327277334</v>
      </c>
      <c r="F284" s="11">
        <v>28116837</v>
      </c>
      <c r="G284" s="11">
        <v>355394171</v>
      </c>
      <c r="H284" s="11">
        <v>333827</v>
      </c>
      <c r="I284" s="11">
        <v>0</v>
      </c>
      <c r="J284" s="11">
        <v>83712367</v>
      </c>
      <c r="K284" s="11">
        <v>1252909</v>
      </c>
      <c r="L284" s="11">
        <v>61117077</v>
      </c>
      <c r="M284" s="28">
        <v>730186159</v>
      </c>
    </row>
    <row r="285" spans="1:13" ht="13.5">
      <c r="A285" s="27">
        <v>41608</v>
      </c>
      <c r="B285" s="11">
        <v>6996553</v>
      </c>
      <c r="C285" s="11">
        <v>64976651</v>
      </c>
      <c r="D285" s="11">
        <v>150069699</v>
      </c>
      <c r="E285" s="11">
        <v>332066634</v>
      </c>
      <c r="F285" s="11">
        <v>29485852</v>
      </c>
      <c r="G285" s="11">
        <v>361552486</v>
      </c>
      <c r="H285" s="11">
        <v>409706</v>
      </c>
      <c r="I285" s="11">
        <v>0</v>
      </c>
      <c r="J285" s="11">
        <v>83789259</v>
      </c>
      <c r="K285" s="11">
        <v>1625542</v>
      </c>
      <c r="L285" s="11">
        <v>61955400</v>
      </c>
      <c r="M285" s="28">
        <v>731375296</v>
      </c>
    </row>
    <row r="286" spans="1:13" ht="13.5">
      <c r="A286" s="27">
        <v>41639</v>
      </c>
      <c r="B286" s="11">
        <v>11160353</v>
      </c>
      <c r="C286" s="11">
        <v>64953443</v>
      </c>
      <c r="D286" s="11">
        <v>153521224</v>
      </c>
      <c r="E286" s="11">
        <v>334081270</v>
      </c>
      <c r="F286" s="11">
        <v>28035652</v>
      </c>
      <c r="G286" s="11">
        <v>362116922</v>
      </c>
      <c r="H286" s="11">
        <v>311090</v>
      </c>
      <c r="I286" s="11">
        <v>0</v>
      </c>
      <c r="J286" s="11">
        <v>83050680</v>
      </c>
      <c r="K286" s="11">
        <v>2345358</v>
      </c>
      <c r="L286" s="11">
        <v>57537252</v>
      </c>
      <c r="M286" s="28">
        <v>734996322</v>
      </c>
    </row>
    <row r="287" spans="1:13" ht="13.5">
      <c r="A287" s="27">
        <v>41670</v>
      </c>
      <c r="B287" s="11">
        <v>6420088</v>
      </c>
      <c r="C287" s="11">
        <v>67505674</v>
      </c>
      <c r="D287" s="11">
        <v>148652064</v>
      </c>
      <c r="E287" s="11">
        <v>332896385</v>
      </c>
      <c r="F287" s="11">
        <v>26043341</v>
      </c>
      <c r="G287" s="11">
        <v>358939726</v>
      </c>
      <c r="H287" s="11">
        <v>266823</v>
      </c>
      <c r="I287" s="11">
        <v>0</v>
      </c>
      <c r="J287" s="11">
        <v>83105315</v>
      </c>
      <c r="K287" s="11">
        <v>1781115</v>
      </c>
      <c r="L287" s="11">
        <v>56789948</v>
      </c>
      <c r="M287" s="28">
        <v>723460753</v>
      </c>
    </row>
    <row r="288" spans="1:13" ht="13.5">
      <c r="A288" s="27">
        <v>41698</v>
      </c>
      <c r="B288" s="11">
        <v>6813430</v>
      </c>
      <c r="C288" s="11">
        <v>96377093</v>
      </c>
      <c r="D288" s="11">
        <v>149546819</v>
      </c>
      <c r="E288" s="11">
        <v>336817325</v>
      </c>
      <c r="F288" s="11">
        <v>27698696</v>
      </c>
      <c r="G288" s="11">
        <v>364516021</v>
      </c>
      <c r="H288" s="11">
        <v>185362</v>
      </c>
      <c r="I288" s="11">
        <v>0</v>
      </c>
      <c r="J288" s="11">
        <v>83174313</v>
      </c>
      <c r="K288" s="11">
        <v>2176737</v>
      </c>
      <c r="L288" s="11">
        <v>57514754</v>
      </c>
      <c r="M288" s="28">
        <v>760304529</v>
      </c>
    </row>
    <row r="289" spans="1:13" ht="13.5">
      <c r="A289" s="27">
        <v>41729</v>
      </c>
      <c r="B289" s="11">
        <v>7376148</v>
      </c>
      <c r="C289" s="11">
        <v>104527233</v>
      </c>
      <c r="D289" s="11">
        <v>142113769</v>
      </c>
      <c r="E289" s="11">
        <v>337085260</v>
      </c>
      <c r="F289" s="11">
        <v>24827742</v>
      </c>
      <c r="G289" s="11">
        <v>361913002</v>
      </c>
      <c r="H289" s="11">
        <v>272755</v>
      </c>
      <c r="I289" s="11">
        <v>0</v>
      </c>
      <c r="J289" s="11">
        <v>85783290</v>
      </c>
      <c r="K289" s="11">
        <v>5431750</v>
      </c>
      <c r="L289" s="11">
        <v>60125317</v>
      </c>
      <c r="M289" s="28">
        <v>767543264</v>
      </c>
    </row>
    <row r="290" spans="1:13" ht="13.5">
      <c r="A290" s="27">
        <v>41759</v>
      </c>
      <c r="B290" s="11">
        <v>7652919</v>
      </c>
      <c r="C290" s="11">
        <v>109019074</v>
      </c>
      <c r="D290" s="11">
        <v>151244264</v>
      </c>
      <c r="E290" s="11">
        <v>335803934</v>
      </c>
      <c r="F290" s="11">
        <v>26710325</v>
      </c>
      <c r="G290" s="11">
        <v>362514259</v>
      </c>
      <c r="H290" s="11">
        <v>168245</v>
      </c>
      <c r="I290" s="11">
        <v>0</v>
      </c>
      <c r="J290" s="11">
        <v>88094774</v>
      </c>
      <c r="K290" s="11">
        <v>2124428</v>
      </c>
      <c r="L290" s="11">
        <v>56374287</v>
      </c>
      <c r="M290" s="28">
        <v>777192250</v>
      </c>
    </row>
    <row r="291" spans="1:13" ht="13.5">
      <c r="A291" s="27">
        <v>41790</v>
      </c>
      <c r="B291" s="11">
        <v>8008298</v>
      </c>
      <c r="C291" s="11">
        <v>105451000</v>
      </c>
      <c r="D291" s="11">
        <v>162820674</v>
      </c>
      <c r="E291" s="11">
        <v>338088287</v>
      </c>
      <c r="F291" s="11">
        <v>27688071</v>
      </c>
      <c r="G291" s="11">
        <v>365776358</v>
      </c>
      <c r="H291" s="11">
        <v>104369</v>
      </c>
      <c r="I291" s="11">
        <v>0</v>
      </c>
      <c r="J291" s="11">
        <v>88562481</v>
      </c>
      <c r="K291" s="11">
        <v>1881254</v>
      </c>
      <c r="L291" s="11">
        <v>58969070</v>
      </c>
      <c r="M291" s="28">
        <v>791573504</v>
      </c>
    </row>
    <row r="292" spans="1:13" ht="13.5">
      <c r="A292" s="27">
        <v>41820</v>
      </c>
      <c r="B292" s="11">
        <v>8445371</v>
      </c>
      <c r="C292" s="11">
        <v>129010745</v>
      </c>
      <c r="D292" s="11">
        <v>154120631</v>
      </c>
      <c r="E292" s="11">
        <v>341043180</v>
      </c>
      <c r="F292" s="11">
        <v>30055829</v>
      </c>
      <c r="G292" s="11">
        <v>371099009</v>
      </c>
      <c r="H292" s="11">
        <v>41092</v>
      </c>
      <c r="I292" s="11">
        <v>0</v>
      </c>
      <c r="J292" s="11">
        <v>79233958</v>
      </c>
      <c r="K292" s="11">
        <v>3163203</v>
      </c>
      <c r="L292" s="11">
        <v>58256839</v>
      </c>
      <c r="M292" s="28">
        <v>803370848</v>
      </c>
    </row>
    <row r="293" spans="1:13" ht="13.5">
      <c r="A293" s="27">
        <v>41851</v>
      </c>
      <c r="B293" s="11">
        <v>8033175</v>
      </c>
      <c r="C293" s="11">
        <v>123597917</v>
      </c>
      <c r="D293" s="11">
        <v>144120989</v>
      </c>
      <c r="E293" s="11">
        <v>348460264</v>
      </c>
      <c r="F293" s="11">
        <v>28875137</v>
      </c>
      <c r="G293" s="11">
        <v>377335401</v>
      </c>
      <c r="H293" s="11">
        <v>0</v>
      </c>
      <c r="I293" s="11">
        <v>0</v>
      </c>
      <c r="J293" s="11">
        <v>80863101</v>
      </c>
      <c r="K293" s="11">
        <v>2188311</v>
      </c>
      <c r="L293" s="11">
        <v>57148123</v>
      </c>
      <c r="M293" s="28">
        <v>793287017</v>
      </c>
    </row>
    <row r="294" spans="1:13" ht="13.5">
      <c r="A294" s="27">
        <v>41882</v>
      </c>
      <c r="B294" s="11">
        <v>7131006</v>
      </c>
      <c r="C294" s="11">
        <v>77968730</v>
      </c>
      <c r="D294" s="11">
        <v>189230485</v>
      </c>
      <c r="E294" s="11">
        <v>350046722</v>
      </c>
      <c r="F294" s="11">
        <v>28377628</v>
      </c>
      <c r="G294" s="11">
        <v>378424350</v>
      </c>
      <c r="H294" s="11">
        <v>60322</v>
      </c>
      <c r="I294" s="11">
        <v>0</v>
      </c>
      <c r="J294" s="11">
        <v>82166333</v>
      </c>
      <c r="K294" s="11">
        <v>1803956</v>
      </c>
      <c r="L294" s="11">
        <v>61867137</v>
      </c>
      <c r="M294" s="28">
        <v>798652319</v>
      </c>
    </row>
    <row r="295" spans="1:13" ht="13.5">
      <c r="A295" s="27">
        <v>41912</v>
      </c>
      <c r="B295" s="11">
        <v>7477789</v>
      </c>
      <c r="C295" s="11">
        <v>82607803</v>
      </c>
      <c r="D295" s="11">
        <v>186916828</v>
      </c>
      <c r="E295" s="11">
        <v>346703048</v>
      </c>
      <c r="F295" s="11">
        <v>30566666</v>
      </c>
      <c r="G295" s="11">
        <v>377269714</v>
      </c>
      <c r="H295" s="11">
        <v>109287</v>
      </c>
      <c r="I295" s="11">
        <v>0</v>
      </c>
      <c r="J295" s="11">
        <v>82348977</v>
      </c>
      <c r="K295" s="11">
        <v>2630661</v>
      </c>
      <c r="L295" s="11">
        <v>61375846</v>
      </c>
      <c r="M295" s="28">
        <v>800736905</v>
      </c>
    </row>
    <row r="296" spans="1:13" ht="13.5">
      <c r="A296" s="27">
        <v>41943</v>
      </c>
      <c r="B296" s="11">
        <v>7156760</v>
      </c>
      <c r="C296" s="11">
        <v>78577178</v>
      </c>
      <c r="D296" s="11">
        <v>184632159</v>
      </c>
      <c r="E296" s="11">
        <v>348100934</v>
      </c>
      <c r="F296" s="11">
        <v>30826803</v>
      </c>
      <c r="G296" s="11">
        <v>378927737</v>
      </c>
      <c r="H296" s="11">
        <v>60397</v>
      </c>
      <c r="I296" s="11">
        <v>0</v>
      </c>
      <c r="J296" s="11">
        <v>82325186</v>
      </c>
      <c r="K296" s="11">
        <v>1846526</v>
      </c>
      <c r="L296" s="11">
        <v>65155031</v>
      </c>
      <c r="M296" s="28">
        <v>798680974</v>
      </c>
    </row>
    <row r="297" spans="1:13" ht="13.5">
      <c r="A297" s="27">
        <v>41973</v>
      </c>
      <c r="B297" s="11">
        <v>7356712</v>
      </c>
      <c r="C297" s="11">
        <v>84271125</v>
      </c>
      <c r="D297" s="11">
        <v>195760758</v>
      </c>
      <c r="E297" s="11">
        <v>351117711</v>
      </c>
      <c r="F297" s="11">
        <v>29987532</v>
      </c>
      <c r="G297" s="11">
        <v>381105243</v>
      </c>
      <c r="H297" s="11">
        <v>49228</v>
      </c>
      <c r="I297" s="11">
        <v>0</v>
      </c>
      <c r="J297" s="11">
        <v>82441272</v>
      </c>
      <c r="K297" s="11">
        <v>1961872</v>
      </c>
      <c r="L297" s="11">
        <v>67358014</v>
      </c>
      <c r="M297" s="28">
        <v>820304224</v>
      </c>
    </row>
    <row r="298" spans="1:13" ht="13.5">
      <c r="A298" s="27">
        <v>42004</v>
      </c>
      <c r="B298" s="11">
        <v>11353593</v>
      </c>
      <c r="C298" s="11">
        <v>70490384</v>
      </c>
      <c r="D298" s="11">
        <v>201764346</v>
      </c>
      <c r="E298" s="11">
        <v>352399222</v>
      </c>
      <c r="F298" s="11">
        <v>28571061</v>
      </c>
      <c r="G298" s="11">
        <v>380970283</v>
      </c>
      <c r="H298" s="11">
        <v>98521</v>
      </c>
      <c r="I298" s="11">
        <v>0</v>
      </c>
      <c r="J298" s="11">
        <v>83416968</v>
      </c>
      <c r="K298" s="11">
        <v>3297521</v>
      </c>
      <c r="L298" s="11">
        <v>67193725</v>
      </c>
      <c r="M298" s="28">
        <v>818585341</v>
      </c>
    </row>
    <row r="299" spans="1:13" ht="13.5">
      <c r="A299" s="27">
        <v>42035</v>
      </c>
      <c r="B299" s="11">
        <v>7004654</v>
      </c>
      <c r="C299" s="11">
        <v>70976673</v>
      </c>
      <c r="D299" s="11">
        <v>212098756</v>
      </c>
      <c r="E299" s="11">
        <v>354149767</v>
      </c>
      <c r="F299" s="11">
        <v>27775232</v>
      </c>
      <c r="G299" s="11">
        <v>381924999</v>
      </c>
      <c r="H299" s="11">
        <v>228120</v>
      </c>
      <c r="I299" s="11">
        <v>0</v>
      </c>
      <c r="J299" s="11">
        <v>84624505</v>
      </c>
      <c r="K299" s="11">
        <v>2007474</v>
      </c>
      <c r="L299" s="11">
        <v>80423180</v>
      </c>
      <c r="M299" s="28">
        <v>839288361</v>
      </c>
    </row>
    <row r="300" spans="1:13" ht="13.5">
      <c r="A300" s="27">
        <v>42063</v>
      </c>
      <c r="B300" s="11">
        <v>7473079</v>
      </c>
      <c r="C300" s="11">
        <v>84662852</v>
      </c>
      <c r="D300" s="11">
        <v>202873131</v>
      </c>
      <c r="E300" s="11">
        <v>355009781</v>
      </c>
      <c r="F300" s="11">
        <v>29716267</v>
      </c>
      <c r="G300" s="11">
        <v>384726048</v>
      </c>
      <c r="H300" s="11">
        <v>128574</v>
      </c>
      <c r="I300" s="11">
        <v>0</v>
      </c>
      <c r="J300" s="11">
        <v>81332363</v>
      </c>
      <c r="K300" s="11">
        <v>2180388</v>
      </c>
      <c r="L300" s="11">
        <v>73521855</v>
      </c>
      <c r="M300" s="28">
        <v>836898290</v>
      </c>
    </row>
    <row r="301" spans="1:13" ht="13.5">
      <c r="A301" s="27">
        <v>42094</v>
      </c>
      <c r="B301" s="11">
        <v>7699584</v>
      </c>
      <c r="C301" s="11">
        <v>74896026</v>
      </c>
      <c r="D301" s="11">
        <v>190799316</v>
      </c>
      <c r="E301" s="11">
        <v>352615393</v>
      </c>
      <c r="F301" s="11">
        <v>29546022</v>
      </c>
      <c r="G301" s="11">
        <v>382161415</v>
      </c>
      <c r="H301" s="11">
        <v>139367</v>
      </c>
      <c r="I301" s="11">
        <v>0</v>
      </c>
      <c r="J301" s="11">
        <v>81740464</v>
      </c>
      <c r="K301" s="11">
        <v>4107480</v>
      </c>
      <c r="L301" s="11">
        <v>81068156</v>
      </c>
      <c r="M301" s="28">
        <v>822611808</v>
      </c>
    </row>
    <row r="302" spans="1:13" ht="13.5">
      <c r="A302" s="27">
        <v>42124</v>
      </c>
      <c r="B302" s="11">
        <v>7845975</v>
      </c>
      <c r="C302" s="11">
        <v>82096924</v>
      </c>
      <c r="D302" s="11">
        <v>188124070</v>
      </c>
      <c r="E302" s="11">
        <v>355986530</v>
      </c>
      <c r="F302" s="11">
        <v>26452708</v>
      </c>
      <c r="G302" s="11">
        <v>382439238</v>
      </c>
      <c r="H302" s="11">
        <v>135644</v>
      </c>
      <c r="I302" s="11">
        <v>0</v>
      </c>
      <c r="J302" s="11">
        <v>81086882</v>
      </c>
      <c r="K302" s="11">
        <v>2156827</v>
      </c>
      <c r="L302" s="11">
        <v>75651948</v>
      </c>
      <c r="M302" s="28">
        <v>819537508</v>
      </c>
    </row>
    <row r="303" spans="1:13" ht="13.5">
      <c r="A303" s="27">
        <v>42155</v>
      </c>
      <c r="B303" s="11">
        <v>8052498</v>
      </c>
      <c r="C303" s="11">
        <v>71861693</v>
      </c>
      <c r="D303" s="11">
        <v>212249893</v>
      </c>
      <c r="E303" s="11">
        <v>357682160</v>
      </c>
      <c r="F303" s="11">
        <v>28033782</v>
      </c>
      <c r="G303" s="11">
        <v>385715942</v>
      </c>
      <c r="H303" s="11">
        <v>110857</v>
      </c>
      <c r="I303" s="11">
        <v>0</v>
      </c>
      <c r="J303" s="11">
        <v>80787201</v>
      </c>
      <c r="K303" s="11">
        <v>2302610</v>
      </c>
      <c r="L303" s="11">
        <v>74842802</v>
      </c>
      <c r="M303" s="28">
        <v>835923496</v>
      </c>
    </row>
    <row r="304" spans="1:13" ht="13.5">
      <c r="A304" s="27">
        <v>42185</v>
      </c>
      <c r="B304" s="11">
        <v>9928844</v>
      </c>
      <c r="C304" s="11">
        <v>68028765</v>
      </c>
      <c r="D304" s="11">
        <v>224859249</v>
      </c>
      <c r="E304" s="11">
        <v>357561679</v>
      </c>
      <c r="F304" s="11">
        <v>28548462</v>
      </c>
      <c r="G304" s="11">
        <v>386110141</v>
      </c>
      <c r="H304" s="11">
        <v>196287</v>
      </c>
      <c r="I304" s="11">
        <v>0</v>
      </c>
      <c r="J304" s="11">
        <v>80328107</v>
      </c>
      <c r="K304" s="11">
        <v>2115180</v>
      </c>
      <c r="L304" s="11">
        <v>74675231</v>
      </c>
      <c r="M304" s="28">
        <v>846241804</v>
      </c>
    </row>
    <row r="305" spans="1:13" ht="13.5">
      <c r="A305" s="27">
        <v>42216</v>
      </c>
      <c r="B305" s="11">
        <v>7762105</v>
      </c>
      <c r="C305" s="11">
        <v>68915090</v>
      </c>
      <c r="D305" s="11">
        <v>215293037</v>
      </c>
      <c r="E305" s="11">
        <v>365400250</v>
      </c>
      <c r="F305" s="11">
        <v>27241185</v>
      </c>
      <c r="G305" s="11">
        <v>392641435</v>
      </c>
      <c r="H305" s="11">
        <v>278925</v>
      </c>
      <c r="I305" s="11">
        <v>0</v>
      </c>
      <c r="J305" s="11">
        <v>81405651</v>
      </c>
      <c r="K305" s="11">
        <v>2652632</v>
      </c>
      <c r="L305" s="11">
        <v>81671639</v>
      </c>
      <c r="M305" s="28">
        <v>850620514</v>
      </c>
    </row>
    <row r="306" spans="1:13" ht="13.5">
      <c r="A306" s="27">
        <v>42247</v>
      </c>
      <c r="B306" s="11">
        <v>7828112</v>
      </c>
      <c r="C306" s="11">
        <v>83666481</v>
      </c>
      <c r="D306" s="11">
        <v>215095229</v>
      </c>
      <c r="E306" s="11">
        <v>372548581</v>
      </c>
      <c r="F306" s="11">
        <v>28859296</v>
      </c>
      <c r="G306" s="11">
        <v>401407877</v>
      </c>
      <c r="H306" s="11">
        <v>329557</v>
      </c>
      <c r="I306" s="11">
        <v>0</v>
      </c>
      <c r="J306" s="11">
        <v>81697522</v>
      </c>
      <c r="K306" s="11">
        <v>2812184</v>
      </c>
      <c r="L306" s="11">
        <v>77572389</v>
      </c>
      <c r="M306" s="28">
        <v>870409351</v>
      </c>
    </row>
    <row r="307" spans="1:13" ht="13.5">
      <c r="A307" s="27">
        <v>42277</v>
      </c>
      <c r="B307" s="11">
        <v>9086880</v>
      </c>
      <c r="C307" s="11">
        <v>77477767</v>
      </c>
      <c r="D307" s="11">
        <v>226526263</v>
      </c>
      <c r="E307" s="11">
        <v>376362051</v>
      </c>
      <c r="F307" s="11">
        <v>28514704</v>
      </c>
      <c r="G307" s="11">
        <v>404876755</v>
      </c>
      <c r="H307" s="11">
        <v>200514</v>
      </c>
      <c r="I307" s="11">
        <v>0</v>
      </c>
      <c r="J307" s="11">
        <v>81485638</v>
      </c>
      <c r="K307" s="11">
        <v>3483152</v>
      </c>
      <c r="L307" s="11">
        <v>78976370</v>
      </c>
      <c r="M307" s="28">
        <v>882113339</v>
      </c>
    </row>
    <row r="308" spans="1:13" ht="13.5">
      <c r="A308" s="27">
        <v>42308</v>
      </c>
      <c r="B308" s="11">
        <v>7298135</v>
      </c>
      <c r="C308" s="11">
        <v>74009105</v>
      </c>
      <c r="D308" s="11">
        <v>230370373</v>
      </c>
      <c r="E308" s="11">
        <v>379403012</v>
      </c>
      <c r="F308" s="11">
        <v>30202019</v>
      </c>
      <c r="G308" s="11">
        <v>409605031</v>
      </c>
      <c r="H308" s="11">
        <v>150585</v>
      </c>
      <c r="I308" s="11">
        <v>0</v>
      </c>
      <c r="J308" s="11">
        <v>83317235</v>
      </c>
      <c r="K308" s="11">
        <v>2112519</v>
      </c>
      <c r="L308" s="11">
        <v>81788190</v>
      </c>
      <c r="M308" s="28">
        <v>888651173</v>
      </c>
    </row>
    <row r="309" spans="1:13" ht="13.5">
      <c r="A309" s="27">
        <v>42338</v>
      </c>
      <c r="B309" s="11">
        <v>7631270</v>
      </c>
      <c r="C309" s="11">
        <v>80376981</v>
      </c>
      <c r="D309" s="11">
        <v>241544714</v>
      </c>
      <c r="E309" s="11">
        <v>385878235</v>
      </c>
      <c r="F309" s="11">
        <v>29167858</v>
      </c>
      <c r="G309" s="11">
        <v>415046093</v>
      </c>
      <c r="H309" s="11">
        <v>71018</v>
      </c>
      <c r="I309" s="11">
        <v>0</v>
      </c>
      <c r="J309" s="11">
        <v>82006407</v>
      </c>
      <c r="K309" s="11">
        <v>2482442</v>
      </c>
      <c r="L309" s="11">
        <v>81538762</v>
      </c>
      <c r="M309" s="28">
        <v>910697687</v>
      </c>
    </row>
    <row r="310" spans="1:13" ht="13.5">
      <c r="A310" s="27">
        <v>42369</v>
      </c>
      <c r="B310" s="11">
        <v>10968147</v>
      </c>
      <c r="C310" s="11">
        <v>76349559</v>
      </c>
      <c r="D310" s="11">
        <v>235297130</v>
      </c>
      <c r="E310" s="11">
        <v>388295747</v>
      </c>
      <c r="F310" s="11">
        <v>25855667</v>
      </c>
      <c r="G310" s="11">
        <v>414151414</v>
      </c>
      <c r="H310" s="11">
        <v>164394</v>
      </c>
      <c r="I310" s="11">
        <v>0</v>
      </c>
      <c r="J310" s="11">
        <v>82199430</v>
      </c>
      <c r="K310" s="11">
        <v>3029008</v>
      </c>
      <c r="L310" s="11">
        <v>83631111</v>
      </c>
      <c r="M310" s="28">
        <v>905790193</v>
      </c>
    </row>
    <row r="311" spans="1:13" ht="13.5">
      <c r="A311" s="27">
        <v>42400</v>
      </c>
      <c r="B311" s="11">
        <v>7986810</v>
      </c>
      <c r="C311" s="11">
        <v>77623782</v>
      </c>
      <c r="D311" s="11">
        <v>259387508</v>
      </c>
      <c r="E311" s="11">
        <v>389506763</v>
      </c>
      <c r="F311" s="11">
        <v>29158065</v>
      </c>
      <c r="G311" s="11">
        <v>418664828</v>
      </c>
      <c r="H311" s="11">
        <v>164810</v>
      </c>
      <c r="I311" s="11">
        <v>0</v>
      </c>
      <c r="J311" s="11">
        <v>81145718</v>
      </c>
      <c r="K311" s="11">
        <v>2559163</v>
      </c>
      <c r="L311" s="11">
        <v>87329569</v>
      </c>
      <c r="M311" s="28">
        <v>934862188</v>
      </c>
    </row>
    <row r="312" ht="13.5">
      <c r="A312" s="27"/>
    </row>
    <row r="313" ht="13.5">
      <c r="A313" s="27"/>
    </row>
    <row r="314" ht="13.5">
      <c r="A314" s="27"/>
    </row>
    <row r="315" ht="13.5">
      <c r="A315" s="27"/>
    </row>
    <row r="316" ht="13.5">
      <c r="A316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9.28125" style="0" bestFit="1" customWidth="1"/>
    <col min="2" max="2" width="10.140625" style="0" bestFit="1" customWidth="1"/>
    <col min="3" max="3" width="11.28125" style="0" bestFit="1" customWidth="1"/>
    <col min="4" max="4" width="10.8515625" style="0" customWidth="1"/>
    <col min="5" max="5" width="14.57421875" style="0" customWidth="1"/>
    <col min="6" max="6" width="11.140625" style="0" bestFit="1" customWidth="1"/>
    <col min="7" max="7" width="12.57421875" style="0" customWidth="1"/>
    <col min="8" max="8" width="9.8515625" style="0" bestFit="1" customWidth="1"/>
    <col min="9" max="9" width="11.140625" style="0" bestFit="1" customWidth="1"/>
    <col min="10" max="10" width="11.57421875" style="0" bestFit="1" customWidth="1"/>
    <col min="11" max="11" width="9.421875" style="0" bestFit="1" customWidth="1"/>
    <col min="12" max="12" width="10.57421875" style="0" bestFit="1" customWidth="1"/>
    <col min="13" max="13" width="10.7109375" style="0" customWidth="1"/>
  </cols>
  <sheetData>
    <row r="1" spans="2:18" ht="18.75">
      <c r="B1" s="1"/>
      <c r="C1" s="1"/>
      <c r="D1" s="1"/>
      <c r="E1" s="10" t="s">
        <v>51</v>
      </c>
      <c r="F1" s="1"/>
      <c r="G1" s="1"/>
      <c r="H1" s="1"/>
      <c r="I1" s="1"/>
      <c r="J1" s="1"/>
      <c r="K1" s="1"/>
      <c r="L1" s="1"/>
      <c r="M1" s="2" t="s">
        <v>45</v>
      </c>
      <c r="N1" s="1"/>
      <c r="O1" s="1"/>
      <c r="P1" s="1"/>
      <c r="Q1" s="1"/>
      <c r="R1" s="1"/>
    </row>
    <row r="2" spans="1:18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</row>
    <row r="3" spans="1:18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</row>
    <row r="4" spans="1:1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39</v>
      </c>
      <c r="L5" s="4"/>
      <c r="M5" s="1"/>
      <c r="N5" s="1"/>
      <c r="O5" s="1"/>
      <c r="P5" s="1"/>
      <c r="Q5" s="1"/>
      <c r="R5" s="1"/>
    </row>
    <row r="6" spans="1:18" ht="13.5">
      <c r="A6" s="1"/>
      <c r="B6" s="1"/>
      <c r="C6" s="1"/>
      <c r="D6" s="1"/>
      <c r="E6" s="4" t="s">
        <v>38</v>
      </c>
      <c r="F6" s="4"/>
      <c r="G6" s="4"/>
      <c r="H6" s="4" t="s">
        <v>37</v>
      </c>
      <c r="I6" s="4"/>
      <c r="J6" s="4"/>
      <c r="K6" s="1"/>
      <c r="L6" s="1"/>
      <c r="M6" s="1"/>
      <c r="N6" s="1"/>
      <c r="O6" s="1"/>
      <c r="P6" s="1"/>
      <c r="Q6" s="1"/>
      <c r="R6" s="1"/>
    </row>
    <row r="7" spans="1:18" ht="13.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>
      <c r="A8" s="1"/>
      <c r="B8" s="5" t="s">
        <v>35</v>
      </c>
      <c r="C8" s="5"/>
      <c r="D8" s="5"/>
      <c r="E8" s="5" t="s">
        <v>36</v>
      </c>
      <c r="F8" s="5" t="s">
        <v>36</v>
      </c>
      <c r="G8" s="5"/>
      <c r="H8" s="5"/>
      <c r="I8" s="5"/>
      <c r="J8" s="5"/>
      <c r="K8" s="5" t="s">
        <v>34</v>
      </c>
      <c r="L8" s="5"/>
      <c r="M8" s="1"/>
      <c r="N8" s="1"/>
      <c r="O8" s="1"/>
      <c r="P8" s="1"/>
      <c r="Q8" s="1"/>
      <c r="R8" s="1"/>
    </row>
    <row r="9" spans="1:18" ht="13.5">
      <c r="A9" s="1" t="s">
        <v>3</v>
      </c>
      <c r="B9" s="5"/>
      <c r="C9" s="5" t="s">
        <v>33</v>
      </c>
      <c r="D9" s="5" t="s">
        <v>32</v>
      </c>
      <c r="E9" s="5" t="s">
        <v>31</v>
      </c>
      <c r="F9" s="5" t="s">
        <v>30</v>
      </c>
      <c r="G9" s="5"/>
      <c r="H9" s="5" t="s">
        <v>29</v>
      </c>
      <c r="I9" s="5"/>
      <c r="J9" s="5" t="s">
        <v>28</v>
      </c>
      <c r="K9" s="5" t="s">
        <v>27</v>
      </c>
      <c r="L9" s="5" t="s">
        <v>26</v>
      </c>
      <c r="M9" s="5" t="s">
        <v>16</v>
      </c>
      <c r="N9" s="1"/>
      <c r="O9" s="1"/>
      <c r="P9" s="1"/>
      <c r="Q9" s="1"/>
      <c r="R9" s="1"/>
    </row>
    <row r="10" spans="1:18" ht="13.5">
      <c r="A10" s="1" t="s">
        <v>4</v>
      </c>
      <c r="B10" s="5" t="s">
        <v>23</v>
      </c>
      <c r="C10" s="5" t="s">
        <v>24</v>
      </c>
      <c r="D10" s="6" t="s">
        <v>25</v>
      </c>
      <c r="E10" s="5" t="s">
        <v>22</v>
      </c>
      <c r="F10" s="5" t="s">
        <v>21</v>
      </c>
      <c r="G10" s="5" t="s">
        <v>16</v>
      </c>
      <c r="H10" s="5" t="s">
        <v>20</v>
      </c>
      <c r="I10" s="5" t="s">
        <v>40</v>
      </c>
      <c r="J10" s="5" t="s">
        <v>19</v>
      </c>
      <c r="K10" s="5" t="s">
        <v>18</v>
      </c>
      <c r="L10" s="5" t="s">
        <v>17</v>
      </c>
      <c r="M10" s="1"/>
      <c r="N10" s="1"/>
      <c r="O10" s="1"/>
      <c r="P10" s="1"/>
      <c r="Q10" s="1"/>
      <c r="R10" s="1"/>
    </row>
    <row r="12" spans="1:13" ht="13.5">
      <c r="A12" s="7">
        <v>2007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13.5">
      <c r="A13" s="1" t="s">
        <v>48</v>
      </c>
      <c r="B13" s="8">
        <f>+'[5]2007tab8&amp;9A'!$AD$66</f>
        <v>4806662</v>
      </c>
      <c r="C13" s="8">
        <f>+'[5]2007tab8&amp;9A'!$AD$69</f>
        <v>68390520</v>
      </c>
      <c r="D13" s="8">
        <f>+'[5]2007tab8&amp;9A'!$AD$72</f>
        <v>93327197</v>
      </c>
      <c r="E13" s="8">
        <f>+'[5]2007tab8&amp;9A'!$AD$88</f>
        <v>133626544</v>
      </c>
      <c r="F13" s="8">
        <f>+'[5]2007tab8&amp;9A'!$AD$89</f>
        <v>30479531</v>
      </c>
      <c r="G13" s="8">
        <f>SUM(E13:F13)</f>
        <v>164106075</v>
      </c>
      <c r="H13" s="8">
        <f>+'[5]2007tab8&amp;9A'!$AD$103</f>
        <v>1023077</v>
      </c>
      <c r="I13" s="8">
        <f>+'[5]2007tab8&amp;9A'!$AD$105</f>
        <v>33747441</v>
      </c>
      <c r="J13" s="8">
        <f>+'[5]2007tab8&amp;9A'!$AD$107</f>
        <v>26513590</v>
      </c>
      <c r="K13" s="8">
        <f>+'[5]2007tab8&amp;9A'!$AD$111</f>
        <v>7924711</v>
      </c>
      <c r="L13" s="8">
        <f>+'[5]2007tab8&amp;9A'!$AD$115</f>
        <v>39615536</v>
      </c>
      <c r="M13" s="9">
        <f>SUM(G13:L13)+B13+C13+D13</f>
        <v>439454809</v>
      </c>
    </row>
    <row r="14" spans="1:13" ht="13.5">
      <c r="A14" s="1" t="s">
        <v>11</v>
      </c>
      <c r="B14" s="8">
        <f>+'[5]2007tab8&amp;9A'!$AG$66</f>
        <v>3692688</v>
      </c>
      <c r="C14" s="8">
        <f>+'[5]2007tab8&amp;9A'!$AG$69</f>
        <v>60056936</v>
      </c>
      <c r="D14" s="8">
        <f>+'[5]2007tab8&amp;9A'!$AG$72</f>
        <v>105317413</v>
      </c>
      <c r="E14" s="8">
        <f>+'[5]2007tab8&amp;9A'!$AG$88</f>
        <v>141770609</v>
      </c>
      <c r="F14" s="8">
        <f>+'[5]2007tab8&amp;9A'!$AG$89</f>
        <v>30999118</v>
      </c>
      <c r="G14" s="8">
        <f>SUM(E14:F14)</f>
        <v>172769727</v>
      </c>
      <c r="H14" s="8">
        <f>+'[5]2007tab8&amp;9A'!$AG$103</f>
        <v>1695850</v>
      </c>
      <c r="I14" s="8">
        <f>+'[5]2007tab8&amp;9A'!$AG$105</f>
        <v>33290296</v>
      </c>
      <c r="J14" s="8">
        <f>+'[5]2007tab8&amp;9A'!$AG$107</f>
        <v>31653052</v>
      </c>
      <c r="K14" s="8">
        <f>+'[5]2007tab8&amp;9A'!$AG$111</f>
        <v>4628154</v>
      </c>
      <c r="L14" s="8">
        <f>+'[5]2007tab8&amp;9A'!$AG$115</f>
        <v>39176876</v>
      </c>
      <c r="M14" s="9">
        <f>SUM(G14:L14)+B14+C14+D14</f>
        <v>452280992</v>
      </c>
    </row>
    <row r="15" spans="1:13" ht="13.5">
      <c r="A15" s="1" t="s">
        <v>46</v>
      </c>
      <c r="B15" s="8">
        <f>+'[5]2007tab8&amp;9A'!$AJ$66</f>
        <v>3951165</v>
      </c>
      <c r="C15" s="8">
        <f>+'[5]2007tab8&amp;9A'!$AJ$69</f>
        <v>60014303</v>
      </c>
      <c r="D15" s="8">
        <f>+'[5]2007tab8&amp;9A'!$AJ$72</f>
        <v>111578489</v>
      </c>
      <c r="E15" s="8">
        <f>+'[5]2007tab8&amp;9A'!$AJ$88</f>
        <v>155376574</v>
      </c>
      <c r="F15" s="8">
        <f>+'[5]2007tab8&amp;9A'!$AJ$89</f>
        <v>28521844</v>
      </c>
      <c r="G15" s="8">
        <f>SUM(E15:F15)</f>
        <v>183898418</v>
      </c>
      <c r="H15" s="8">
        <f>+'[5]2007tab8&amp;9A'!$AJ$103</f>
        <v>1923936</v>
      </c>
      <c r="I15" s="8">
        <f>+'[5]2007tab8&amp;9A'!$AJ$105</f>
        <v>29262565</v>
      </c>
      <c r="J15" s="8">
        <f>+'[5]2007tab8&amp;9A'!$AJ$107</f>
        <v>33691282</v>
      </c>
      <c r="K15" s="8">
        <f>+'[5]2007tab8&amp;9A'!$AJ$111</f>
        <v>5177630</v>
      </c>
      <c r="L15" s="8">
        <f>+'[5]2007tab8&amp;9A'!$AJ$115</f>
        <v>42107147</v>
      </c>
      <c r="M15" s="9">
        <f>SUM(G15:L15)+B15+C15+D15</f>
        <v>471604935</v>
      </c>
    </row>
    <row r="16" spans="1:13" ht="13.5">
      <c r="A16" s="1" t="s">
        <v>53</v>
      </c>
      <c r="B16" s="8">
        <f>+'[5]2007tab8&amp;9A'!$AM$66</f>
        <v>6545726</v>
      </c>
      <c r="C16" s="8">
        <f>+'[5]2007tab8&amp;9A'!$AM$69</f>
        <v>69210728</v>
      </c>
      <c r="D16" s="8">
        <f>+'[5]2007tab8&amp;9A'!$AM$72</f>
        <v>109305996</v>
      </c>
      <c r="E16" s="8">
        <f>+'[5]2007tab8&amp;9A'!$AM$88</f>
        <v>163439742</v>
      </c>
      <c r="F16" s="8">
        <f>+'[5]2007tab8&amp;9A'!$AM$89</f>
        <v>31663196</v>
      </c>
      <c r="G16" s="8">
        <f>SUM(E16:F16)</f>
        <v>195102938</v>
      </c>
      <c r="H16" s="8">
        <f>+'[5]2007tab8&amp;9A'!$AM$103</f>
        <v>2109194</v>
      </c>
      <c r="I16" s="8">
        <f>+'[5]2007tab8&amp;9A'!$AM$105</f>
        <v>29479650</v>
      </c>
      <c r="J16" s="8">
        <f>+'[5]2007tab8&amp;9A'!$AM$107</f>
        <v>31916104</v>
      </c>
      <c r="K16" s="8">
        <f>+'[5]2007tab8&amp;9A'!$AM$111</f>
        <v>5870977</v>
      </c>
      <c r="L16" s="8">
        <f>+'[5]2007tab8&amp;9A'!$AM$115</f>
        <v>41419285</v>
      </c>
      <c r="M16" s="9">
        <f>SUM(G16:L16)+B16+C16+D16</f>
        <v>490960598</v>
      </c>
    </row>
  </sheetData>
  <sheetProtection/>
  <printOptions/>
  <pageMargins left="0.75" right="0.75" top="1" bottom="1" header="0.5" footer="0.5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Phillip Taylor</cp:lastModifiedBy>
  <cp:lastPrinted>2014-02-03T01:12:51Z</cp:lastPrinted>
  <dcterms:created xsi:type="dcterms:W3CDTF">2000-04-03T20:27:40Z</dcterms:created>
  <dcterms:modified xsi:type="dcterms:W3CDTF">2024-04-10T15:34:15Z</dcterms:modified>
  <cp:category/>
  <cp:version/>
  <cp:contentType/>
  <cp:contentStatus/>
</cp:coreProperties>
</file>