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FS.MA.07 Quartery" sheetId="1" r:id="rId1"/>
    <sheet name="Sheet2" sheetId="2" state="hidden" r:id="rId2"/>
    <sheet name="1997 - 1991" sheetId="3" r:id="rId3"/>
    <sheet name="Notes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'FS.MA.07 Quartery'!$A$11:$M$103</definedName>
  </definedNames>
  <calcPr fullCalcOnLoad="1"/>
</workbook>
</file>

<file path=xl/sharedStrings.xml><?xml version="1.0" encoding="utf-8"?>
<sst xmlns="http://schemas.openxmlformats.org/spreadsheetml/2006/main" count="80" uniqueCount="27">
  <si>
    <t>Total</t>
  </si>
  <si>
    <t xml:space="preserve">  </t>
  </si>
  <si>
    <t>Quarterly</t>
  </si>
  <si>
    <t xml:space="preserve">Financial Sector </t>
  </si>
  <si>
    <t>JMD-000</t>
  </si>
  <si>
    <t>Currency Notes</t>
  </si>
  <si>
    <t>Redemptions</t>
  </si>
  <si>
    <t>CURRENCY REDEMPTIONS</t>
  </si>
  <si>
    <t>R  E  D  E  M  P  T  I  O  N  S</t>
  </si>
  <si>
    <t xml:space="preserve">End of </t>
  </si>
  <si>
    <t>Period</t>
  </si>
  <si>
    <t>Date</t>
  </si>
  <si>
    <t>BANK OF JAMAICA STATISTICS DEPARTMENT</t>
  </si>
  <si>
    <t>Table Code:</t>
  </si>
  <si>
    <t>Category:</t>
  </si>
  <si>
    <t>Monetary Authorities</t>
  </si>
  <si>
    <t>Table Name:</t>
  </si>
  <si>
    <t>Data Range:</t>
  </si>
  <si>
    <t>Frequency:</t>
  </si>
  <si>
    <t>Units:</t>
  </si>
  <si>
    <t>Updated:</t>
  </si>
  <si>
    <t>Last Business Day of the Second Week Following the Reporting Month</t>
  </si>
  <si>
    <r>
      <t xml:space="preserve">For all your data needs or queries, email </t>
    </r>
    <r>
      <rPr>
        <b/>
        <sz val="11"/>
        <color indexed="44"/>
        <rFont val="Calibri"/>
        <family val="2"/>
      </rPr>
      <t>data@boj.org.jm</t>
    </r>
  </si>
  <si>
    <t>J$ Thousands</t>
  </si>
  <si>
    <t>FS.MA.07</t>
  </si>
  <si>
    <t>Currency Notes Redeemed</t>
  </si>
  <si>
    <t>Mar 1992 - Mar 2024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</si>
</sst>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&quot;J$&quot;* #,##0.00_-;\-&quot;J$&quot;* #,##0.00_-;_-&quot;J$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.0_);_(* \(#,##0.0\);_(* &quot;-&quot;??_);_(@_)"/>
    <numFmt numFmtId="185" formatCode="_(* #,##0_);_(* \(#,##0\);_(* &quot;-&quot;??_);_(@_)"/>
    <numFmt numFmtId="186" formatCode="0.0"/>
    <numFmt numFmtId="187" formatCode="[$-409]d\-mmm\-yy;@"/>
    <numFmt numFmtId="188" formatCode="yyyy\-mm\-dd"/>
    <numFmt numFmtId="189" formatCode="[$-409]mmm\-yy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#,##0,"/>
    <numFmt numFmtId="197" formatCode="mmm\-yyyy"/>
    <numFmt numFmtId="198" formatCode="&quot;$&quot;#,##0.00"/>
    <numFmt numFmtId="199" formatCode="&quot;$&quot;#,##0"/>
    <numFmt numFmtId="200" formatCode="General_);[Red]\-General_)"/>
    <numFmt numFmtId="201" formatCode="[$$-2409]#,##0"/>
    <numFmt numFmtId="202" formatCode="[$$-2409]#,##0.00"/>
    <numFmt numFmtId="203" formatCode="&quot;$&quot;#,##0.0_);[Red]\(&quot;$&quot;#,##0.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Schoolbook"/>
      <family val="1"/>
    </font>
    <font>
      <b/>
      <sz val="10"/>
      <name val="Century Schoolbook"/>
      <family val="1"/>
    </font>
    <font>
      <sz val="10"/>
      <name val="Bodoni MT"/>
      <family val="1"/>
    </font>
    <font>
      <b/>
      <sz val="12"/>
      <name val="Century Schoolbook"/>
      <family val="1"/>
    </font>
    <font>
      <b/>
      <sz val="11"/>
      <color indexed="44"/>
      <name val="Calibri"/>
      <family val="2"/>
    </font>
    <font>
      <sz val="10"/>
      <name val="Baskervil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entury Schoolbook"/>
      <family val="1"/>
    </font>
    <font>
      <sz val="10"/>
      <color indexed="8"/>
      <name val="Calibri"/>
      <family val="2"/>
    </font>
    <font>
      <b/>
      <sz val="16"/>
      <color indexed="9"/>
      <name val="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theme="0"/>
      <name val="Century Schoolbook"/>
      <family val="1"/>
    </font>
    <font>
      <sz val="10"/>
      <color theme="1"/>
      <name val="Calibri"/>
      <family val="2"/>
    </font>
    <font>
      <b/>
      <sz val="16"/>
      <color theme="0"/>
      <name val="Century Schoolbook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3" fontId="5" fillId="0" borderId="0" xfId="42" applyNumberFormat="1" applyFont="1" applyBorder="1" applyAlignment="1">
      <alignment horizontal="right"/>
    </xf>
    <xf numFmtId="3" fontId="5" fillId="0" borderId="0" xfId="42" applyNumberFormat="1" applyFont="1" applyBorder="1" applyAlignment="1">
      <alignment horizontal="right" indent="1"/>
    </xf>
    <xf numFmtId="3" fontId="5" fillId="0" borderId="0" xfId="0" applyNumberFormat="1" applyFont="1" applyBorder="1" applyAlignment="1">
      <alignment horizontal="right"/>
    </xf>
    <xf numFmtId="3" fontId="5" fillId="0" borderId="0" xfId="42" applyNumberFormat="1" applyFont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65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88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Continuous"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3" fontId="3" fillId="33" borderId="0" xfId="0" applyNumberFormat="1" applyFont="1" applyFill="1" applyAlignment="1">
      <alignment/>
    </xf>
    <xf numFmtId="0" fontId="26" fillId="34" borderId="0" xfId="0" applyFont="1" applyFill="1" applyAlignment="1">
      <alignment horizontal="left"/>
    </xf>
    <xf numFmtId="0" fontId="27" fillId="35" borderId="0" xfId="0" applyFont="1" applyFill="1" applyAlignment="1">
      <alignment/>
    </xf>
    <xf numFmtId="0" fontId="28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9" fillId="35" borderId="0" xfId="0" applyFont="1" applyFill="1" applyAlignment="1">
      <alignment/>
    </xf>
    <xf numFmtId="187" fontId="27" fillId="35" borderId="0" xfId="0" applyNumberFormat="1" applyFont="1" applyFill="1" applyAlignment="1">
      <alignment horizontal="left"/>
    </xf>
    <xf numFmtId="0" fontId="27" fillId="35" borderId="0" xfId="0" applyFont="1" applyFill="1" applyAlignment="1">
      <alignment horizontal="center"/>
    </xf>
    <xf numFmtId="0" fontId="29" fillId="35" borderId="0" xfId="0" applyFont="1" applyFill="1" applyAlignment="1">
      <alignment horizontal="center"/>
    </xf>
    <xf numFmtId="0" fontId="27" fillId="35" borderId="0" xfId="0" applyFont="1" applyFill="1" applyAlignment="1">
      <alignment horizontal="left"/>
    </xf>
    <xf numFmtId="0" fontId="26" fillId="35" borderId="0" xfId="0" applyFont="1" applyFill="1" applyAlignment="1">
      <alignment horizontal="center"/>
    </xf>
    <xf numFmtId="0" fontId="39" fillId="36" borderId="0" xfId="0" applyFont="1" applyFill="1" applyAlignment="1">
      <alignment horizontal="left"/>
    </xf>
    <xf numFmtId="0" fontId="52" fillId="36" borderId="0" xfId="53" applyFont="1" applyFill="1" applyAlignment="1" applyProtection="1">
      <alignment horizontal="left"/>
      <protection/>
    </xf>
    <xf numFmtId="0" fontId="39" fillId="36" borderId="0" xfId="0" applyFont="1" applyFill="1" applyAlignment="1">
      <alignment horizontal="center"/>
    </xf>
    <xf numFmtId="0" fontId="53" fillId="36" borderId="0" xfId="0" applyFont="1" applyFill="1" applyAlignment="1">
      <alignment horizontal="center"/>
    </xf>
    <xf numFmtId="0" fontId="53" fillId="36" borderId="0" xfId="0" applyFont="1" applyFill="1" applyAlignment="1">
      <alignment horizontal="left"/>
    </xf>
    <xf numFmtId="0" fontId="53" fillId="37" borderId="10" xfId="0" applyFont="1" applyFill="1" applyBorder="1" applyAlignment="1">
      <alignment horizontal="center" vertical="center" wrapText="1"/>
    </xf>
    <xf numFmtId="165" fontId="54" fillId="36" borderId="0" xfId="0" applyNumberFormat="1" applyFont="1" applyFill="1" applyBorder="1" applyAlignment="1">
      <alignment horizontal="center" vertical="center"/>
    </xf>
    <xf numFmtId="203" fontId="54" fillId="36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3" fontId="55" fillId="0" borderId="1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189" fontId="28" fillId="0" borderId="1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0" fontId="56" fillId="36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4</xdr:row>
      <xdr:rowOff>95250</xdr:rowOff>
    </xdr:from>
    <xdr:to>
      <xdr:col>7</xdr:col>
      <xdr:colOff>638175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62650" y="923925"/>
          <a:ext cx="466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urrency%20Issue_Redemption_Circulation\Quarterly%20Currency%20Statistics%20(Q2%202015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urrency%20Issue_Redemption_Circulation\Quarterly%20Currency%20Statistics%20(Q4%202015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urrency%20Issue_Redemption_Circulation\Quarterly%20Currency%20Statistics%20(Q1%202016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urrency%20Statistics\Currency%20Statistics%20(Q2%202016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urrency%20Statistics\Currency%20Statistics%20(Q3%202016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urrency%20Statistics\Currency%20Statistics%20(Q42016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urrency%20Statistics\Currency%20Statistics%20(Q4%202016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bigailB\AppData\Local\Microsoft\Windows\INetCache\Content.Outlook\D0H709VF\Currency%20Statistics%20(Q1%202017)%20(002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bigailB\AppData\Local\Microsoft\Windows\INetCache\Content.Outlook\D0H709VF\Currency%20Circulation%20Issue%20and%20Redemption%20Data%20for%20the%20Quarter%20Ending%20June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CIRCULATION (Q2_15)"/>
      <sheetName val="NET ISSUES BANKNOTES (Q2_15)"/>
      <sheetName val="NOTES IN CIRCULATION (Q2_15)"/>
      <sheetName val="COINS IN CIRCULATION (Q2_15)"/>
      <sheetName val="NOTES ISSUED (Q2_15)"/>
      <sheetName val="NOTES ISSUED TO FI's (Q2_15)"/>
      <sheetName val="COINS ISSUED (Q2_15)"/>
      <sheetName val="COINS ISSUED TO FI's (Q2_15)"/>
      <sheetName val="NOTES REDEEMED (Q2_15)"/>
      <sheetName val="NOTES REDEEMED FR FI's (Q2_15)"/>
      <sheetName val="COINS REDEEMED (Q2_15)"/>
      <sheetName val="COINS REDEEMED FR FI's (Q2_15)"/>
      <sheetName val="CASH CENTRE OPERATIONS (Q2_15)"/>
      <sheetName val="PROCESSING SUMMARY (Q2_15"/>
      <sheetName val="NEW+REISS NOTES (Q2_15)"/>
      <sheetName val="NEW+REISS COINS (Q2_15)"/>
      <sheetName val="COUNTERFEIT STATISTICS (Q2_15)"/>
    </sheetNames>
    <sheetDataSet>
      <sheetData sheetId="8">
        <row r="6">
          <cell r="H6">
            <v>1829035000</v>
          </cell>
        </row>
        <row r="7">
          <cell r="H7">
            <v>60284813000</v>
          </cell>
        </row>
        <row r="8">
          <cell r="H8">
            <v>11812044000</v>
          </cell>
        </row>
        <row r="9">
          <cell r="H9">
            <v>2291123500</v>
          </cell>
        </row>
        <row r="10">
          <cell r="H10">
            <v>398853400</v>
          </cell>
        </row>
        <row r="11">
          <cell r="H11">
            <v>7360</v>
          </cell>
        </row>
        <row r="12">
          <cell r="H12">
            <v>1640</v>
          </cell>
        </row>
        <row r="13">
          <cell r="H13">
            <v>180</v>
          </cell>
        </row>
        <row r="14">
          <cell r="H14">
            <v>6858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RRENCY PART OF MB (Q4_15)"/>
      <sheetName val="NET ISSUES BANKNOTES (Q4_15)"/>
      <sheetName val="NOTES IN CIRCULATION (Q4_15)"/>
      <sheetName val="COINS IN CIRCULATION (Q4_15)"/>
      <sheetName val="NOTES ISSUED (Q4_15)"/>
      <sheetName val="NOTES ISSUED TO FI's (Q4_15)"/>
      <sheetName val="COINS ISSUED (Q4_15)"/>
      <sheetName val="COINS ISSUED TO FI's (Q4_15)"/>
      <sheetName val="NOTES REDEEMED (Q4_15)"/>
      <sheetName val="NOTES REDEEMED FR FI's (Q4_15)"/>
      <sheetName val="COINS REDEEMED (Q4_15)"/>
      <sheetName val="COINS REDEEMED FR FI's (Q4_15)"/>
      <sheetName val="CASH CENTRE OPERATIONS (Q4_15)"/>
      <sheetName val="PROCESSING SUMMARY (Q4_15)"/>
      <sheetName val="NEW+REISS NOTES (Q4_15)"/>
      <sheetName val="NEW+REISS COINS (Q4_15)"/>
      <sheetName val="COUNTERFEIT ANALYSIS (Q4_15)"/>
    </sheetNames>
    <sheetDataSet>
      <sheetData sheetId="9">
        <row r="13">
          <cell r="D13">
            <v>4864200000</v>
          </cell>
          <cell r="E13">
            <v>55699383000</v>
          </cell>
          <cell r="F13">
            <v>10082358500</v>
          </cell>
          <cell r="G13">
            <v>2050607600</v>
          </cell>
          <cell r="H13">
            <v>373739950</v>
          </cell>
          <cell r="I13">
            <v>2940</v>
          </cell>
          <cell r="J13">
            <v>1440</v>
          </cell>
          <cell r="K13">
            <v>480</v>
          </cell>
          <cell r="L13">
            <v>330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AL CIRCULATION (Q1_16)"/>
      <sheetName val="NET ISSUES BANKNOTES (Q1_16)"/>
      <sheetName val="NOTES IN CIRCULATION (Q1_16)"/>
      <sheetName val="COINS IN CIRCULATION (Q1_16)"/>
      <sheetName val="NOTES ISSUED (Q1_16)"/>
      <sheetName val="NOTES ISSUED TO FI's (Q1_16)"/>
      <sheetName val="NOTES REDEEMED (Q1_16)"/>
      <sheetName val="NOTES REDEEMED FR FI's (Q1_16)"/>
      <sheetName val="COINS ISSUED (Q1_16)"/>
      <sheetName val="COINS ISSUED TO FI's (Q1_16)"/>
      <sheetName val="COINS REDEEMED (Q1_16)"/>
      <sheetName val="COINS REDEEMED FR FI's (Q1_16)"/>
      <sheetName val="CASH CENTRE OPERATIONS (Q1_16)"/>
      <sheetName val="PROCESSING SUMMARY (Q1_16)"/>
      <sheetName val="NEW+REISS NOTES (Q1_16)"/>
      <sheetName val="NEW+REISS COINS (Q1_16)"/>
      <sheetName val="COUNTERFEIT STATISTICS (Q1_16)"/>
    </sheetNames>
    <sheetDataSet>
      <sheetData sheetId="7">
        <row r="13">
          <cell r="D13">
            <v>6285715000</v>
          </cell>
          <cell r="E13">
            <v>60950085000</v>
          </cell>
          <cell r="F13">
            <v>11301389500</v>
          </cell>
          <cell r="G13">
            <v>2018384700</v>
          </cell>
          <cell r="H13">
            <v>372592850</v>
          </cell>
          <cell r="I13">
            <v>5100</v>
          </cell>
          <cell r="J13">
            <v>830</v>
          </cell>
          <cell r="K13">
            <v>245</v>
          </cell>
          <cell r="L13">
            <v>254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L CIRCULATION (Q2_16)"/>
      <sheetName val="NET ISSUES BANKNOTES (Q2_16)"/>
      <sheetName val="NOTES IN CIRCULATION (Q2_16)"/>
      <sheetName val="COINS IN CIRCULATION (Q2_16)"/>
      <sheetName val="NOTES ISSUED (Q2_16)"/>
      <sheetName val="NOTES ISSUED TO FI's (Q2_16)"/>
      <sheetName val="NOTES REDEEMED (Q2_16)"/>
      <sheetName val="NOTES REDEEMED FR FI's (Q2_16)"/>
      <sheetName val="COINS ISSUED (Q2_16)"/>
      <sheetName val="COINS ISSUED TO FI's (Q2_16)"/>
      <sheetName val="COINS REDEEMED (Q2_16)"/>
      <sheetName val="COINS REDEEMED FR FI's (Q2_16)"/>
      <sheetName val="CASH CENTRE OPERATIONS (Q2_16)"/>
      <sheetName val="BANKNOTE DESTRUCTION (Q2_16)"/>
      <sheetName val="PROCESSING SUMMARY (Q2_16)"/>
      <sheetName val="NEW+REISS NOTES (Q2_16)"/>
      <sheetName val="NEW+REISS COINS (Q2_16)"/>
      <sheetName val="COUNTERFEIT STATISTICS (Q2_16)"/>
    </sheetNames>
    <sheetDataSet>
      <sheetData sheetId="6">
        <row r="6">
          <cell r="H6">
            <v>7867055000</v>
          </cell>
        </row>
        <row r="7">
          <cell r="H7">
            <v>61504052000</v>
          </cell>
        </row>
        <row r="8">
          <cell r="H8">
            <v>11287137500</v>
          </cell>
        </row>
        <row r="9">
          <cell r="H9">
            <v>2110566100</v>
          </cell>
        </row>
        <row r="10">
          <cell r="H10">
            <v>392145000</v>
          </cell>
        </row>
        <row r="11">
          <cell r="H11">
            <v>1380</v>
          </cell>
        </row>
        <row r="12">
          <cell r="H12">
            <v>230</v>
          </cell>
        </row>
        <row r="13">
          <cell r="H13">
            <v>60</v>
          </cell>
        </row>
        <row r="14">
          <cell r="H14">
            <v>240</v>
          </cell>
        </row>
        <row r="15">
          <cell r="H15">
            <v>49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TAL CIRCULATION (Q3_16)"/>
      <sheetName val="NET ISSUES BANKNOTES (Q3_16)"/>
      <sheetName val="NOTES IN CIRCULATION (Q3_16)"/>
      <sheetName val="COINS IN CIRCULATION (Q3_16)"/>
      <sheetName val="NOTES ISSUED (Q3_16)"/>
      <sheetName val="NOTES ISSUED TO FI's (Q3_16)"/>
      <sheetName val="NOTES REDEEMED (Q3_16)"/>
      <sheetName val="NOTES REDEEMED FR FI's (Q3_16)"/>
      <sheetName val="COINS ISSUED (Q3_16)"/>
      <sheetName val="COINS ISSUED TO FI's (Q3_16)"/>
      <sheetName val="COINS REDEEMED (Q3_16)"/>
      <sheetName val="COINS REDEEMED FR FI's (Q3_16)"/>
      <sheetName val="CASH CENTRE OPERATIONS (Q3_16)"/>
      <sheetName val="BANKNOTE DESTRUCTION (Q3_16)"/>
      <sheetName val="PROCESSING SUMMARY (Q3_16)"/>
      <sheetName val="NEW+REISS NOTES (Q3_16)"/>
      <sheetName val="NEW+REISS COINS (Q3_16)"/>
      <sheetName val="COUNTERFEIT STATISTICS (Q3_16)"/>
    </sheetNames>
    <sheetDataSet>
      <sheetData sheetId="6">
        <row r="6">
          <cell r="H6">
            <v>8753225000</v>
          </cell>
        </row>
        <row r="7">
          <cell r="H7">
            <v>62236295000</v>
          </cell>
        </row>
        <row r="8">
          <cell r="H8">
            <v>10881629500</v>
          </cell>
        </row>
        <row r="9">
          <cell r="H9">
            <v>2078763200</v>
          </cell>
        </row>
        <row r="10">
          <cell r="H10">
            <v>393201550</v>
          </cell>
        </row>
        <row r="11">
          <cell r="H11">
            <v>3320</v>
          </cell>
        </row>
        <row r="12">
          <cell r="H12">
            <v>1540</v>
          </cell>
        </row>
        <row r="13">
          <cell r="H13">
            <v>285</v>
          </cell>
        </row>
        <row r="14">
          <cell r="H14">
            <v>438</v>
          </cell>
        </row>
        <row r="15">
          <cell r="H15">
            <v>87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RRENCY PART OF MB (Q4_16)"/>
      <sheetName val="NET ISSUES BANKNOTES (Q4_16)"/>
      <sheetName val="NOTES IN CIRCULATION (Q4_16)"/>
      <sheetName val="COINS IN CIRCULATION (Q4_16)"/>
      <sheetName val="NOTES ISSUED (Q4_16)"/>
      <sheetName val="NOTES ISSUED TO FI's (Q4_16)"/>
      <sheetName val="NOTES REDEEMED (Q4_16)"/>
      <sheetName val="NOTES REDEEMED FR FI's (Q4_16)"/>
      <sheetName val="COINS ISSUED (Q4_16)"/>
      <sheetName val="COINS ISSUED TO FI's (Q4_16)"/>
      <sheetName val="COINS REDEEMED (Q4_16)"/>
      <sheetName val="COINS REDEEMED FR FI's (Q4_16)"/>
      <sheetName val="CASH CENTRE OPERATIONS (Q4_16)"/>
      <sheetName val="BANKNOTE DESTRUCTION (Q4_16)"/>
      <sheetName val="PROCESSING SUMMARY (Q4_16)"/>
      <sheetName val="NEW+REISS NOTES (Q4_16)"/>
      <sheetName val="NEW+REISS COINS (Q4_16)"/>
      <sheetName val="COUNTERFEIT ANALYSIS (Q4_16)"/>
    </sheetNames>
    <sheetDataSet>
      <sheetData sheetId="6">
        <row r="6">
          <cell r="H6">
            <v>9350125000</v>
          </cell>
        </row>
        <row r="7">
          <cell r="H7">
            <v>55771173000</v>
          </cell>
        </row>
        <row r="11">
          <cell r="H11">
            <v>16840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RRENCY PART OF MB (Q4_16)"/>
      <sheetName val="NET ISSUES BANKNOTES (Q4_16)"/>
      <sheetName val="NOTES IN CIRCULATION (Q4_16)"/>
      <sheetName val="COINS IN CIRCULATION (Q4_16)"/>
      <sheetName val="NOTES ISSUED (Q4_16)"/>
      <sheetName val="NOTES ISSUED TO FI's (Q4_16)"/>
      <sheetName val="NOTES REDEEMED (Q4_16)"/>
      <sheetName val="NOTES REDEEMED FR FI's (Q4_16)"/>
      <sheetName val="COINS ISSUED (Q4_16)"/>
      <sheetName val="COINS ISSUED TO FI's (Q4_16)"/>
      <sheetName val="COINS REDEEMED (Q4_16)"/>
      <sheetName val="COINS REDEEMED FR FI's (Q4_16)"/>
      <sheetName val="CASH CENTRE OPERATIONS (Q4_16)"/>
      <sheetName val="BANKNOTE DESTRUCTION (Q4_16)"/>
      <sheetName val="PROCESSING SUMMARY (Q4_16)"/>
      <sheetName val="NEW+REISS NOTES (Q4_16)"/>
      <sheetName val="NEW+REISS COINS (Q4_16)"/>
      <sheetName val="COUNTERFEIT ANALYSIS (Q4_16)"/>
    </sheetNames>
    <sheetDataSet>
      <sheetData sheetId="6">
        <row r="8">
          <cell r="H8">
            <v>12396780500</v>
          </cell>
        </row>
        <row r="9">
          <cell r="H9">
            <v>1967453700</v>
          </cell>
        </row>
        <row r="10">
          <cell r="H10">
            <v>364658300</v>
          </cell>
        </row>
        <row r="12">
          <cell r="H12">
            <v>1800</v>
          </cell>
        </row>
        <row r="13">
          <cell r="H13">
            <v>4400</v>
          </cell>
        </row>
        <row r="14">
          <cell r="H14">
            <v>1692</v>
          </cell>
        </row>
        <row r="15">
          <cell r="H15">
            <v>97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TAL CIRCULATION (Q1_17)"/>
      <sheetName val="NET ISSUES BANKNOTES (Q1_17)"/>
      <sheetName val="NOTES IN CIRCULATION (Q1_17)"/>
      <sheetName val="COINS IN CIRCULATION (Q1_17)"/>
      <sheetName val="NOTES ISSUED (Q1_17)"/>
      <sheetName val="NOTES ISSUED TO FI's (Q1_17)"/>
      <sheetName val="NOTES REDEEMED (Q1_17)"/>
      <sheetName val="NOTES REDEEMED FR FI's (Q1_17)"/>
      <sheetName val="COINS ISSUED (Q1_17)"/>
      <sheetName val="COINS ISSUED TO FI's (Q1_17)"/>
      <sheetName val="COINS REDEEMED (Q1_17)"/>
      <sheetName val="COINS REDEEMED FR FI's (Q1_17)"/>
      <sheetName val="CASH CENTRE OPERATIONS (Q1_17)"/>
      <sheetName val="BANKNOTE DESTRUCTION (Q1_17)"/>
      <sheetName val="PROCESSING SUMMARY (Q1_17)"/>
      <sheetName val="NEW+REISS NOTES (Q1_17)"/>
      <sheetName val="NEW+REISS COINS (Q1_17)"/>
      <sheetName val="COUNTERFEIT STATISTICS (Q1_17)"/>
    </sheetNames>
    <sheetDataSet>
      <sheetData sheetId="6">
        <row r="6">
          <cell r="H6">
            <v>10808170000</v>
          </cell>
        </row>
        <row r="7">
          <cell r="H7">
            <v>69521683000</v>
          </cell>
        </row>
        <row r="8">
          <cell r="H8">
            <v>11911443000</v>
          </cell>
        </row>
        <row r="9">
          <cell r="H9">
            <v>2189442000</v>
          </cell>
        </row>
        <row r="10">
          <cell r="H10">
            <v>410197250</v>
          </cell>
        </row>
        <row r="11">
          <cell r="H11">
            <v>1000</v>
          </cell>
        </row>
        <row r="12">
          <cell r="H12">
            <v>900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Quarter Ending June 2017"/>
    </sheetNames>
    <sheetDataSet>
      <sheetData sheetId="0">
        <row r="7">
          <cell r="E7">
            <v>10752175</v>
          </cell>
        </row>
        <row r="8">
          <cell r="E8">
            <v>65340107</v>
          </cell>
        </row>
        <row r="9">
          <cell r="E9">
            <v>10842147.5</v>
          </cell>
        </row>
        <row r="10">
          <cell r="E10">
            <v>2025386.9</v>
          </cell>
        </row>
        <row r="11">
          <cell r="E11">
            <v>390726.35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7"/>
  <sheetViews>
    <sheetView tabSelected="1" zoomScalePageLayoutView="0" workbookViewId="0" topLeftCell="A1">
      <pane xSplit="1" ySplit="13" topLeftCell="B13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3" sqref="B143"/>
    </sheetView>
  </sheetViews>
  <sheetFormatPr defaultColWidth="9.140625" defaultRowHeight="12.75"/>
  <cols>
    <col min="1" max="1" width="12.421875" style="51" customWidth="1"/>
    <col min="2" max="6" width="12.421875" style="25" customWidth="1"/>
    <col min="7" max="13" width="12.28125" style="25" customWidth="1"/>
    <col min="14" max="14" width="11.140625" style="25" bestFit="1" customWidth="1"/>
    <col min="15" max="15" width="10.140625" style="25" bestFit="1" customWidth="1"/>
    <col min="16" max="16" width="13.8515625" style="24" customWidth="1"/>
    <col min="17" max="17" width="13.8515625" style="24" bestFit="1" customWidth="1"/>
    <col min="18" max="18" width="13.8515625" style="49" bestFit="1" customWidth="1"/>
    <col min="19" max="19" width="10.140625" style="49" bestFit="1" customWidth="1"/>
    <col min="20" max="20" width="9.140625" style="49" customWidth="1"/>
    <col min="21" max="16384" width="9.140625" style="50" customWidth="1"/>
  </cols>
  <sheetData>
    <row r="1" spans="1:8" ht="20.25">
      <c r="A1" s="56" t="s">
        <v>12</v>
      </c>
      <c r="B1" s="56"/>
      <c r="C1" s="56"/>
      <c r="D1" s="56"/>
      <c r="E1" s="56"/>
      <c r="F1" s="56"/>
      <c r="G1" s="56"/>
      <c r="H1" s="56"/>
    </row>
    <row r="2" spans="1:8" ht="15">
      <c r="A2" s="28" t="s">
        <v>13</v>
      </c>
      <c r="B2" s="29" t="s">
        <v>24</v>
      </c>
      <c r="C2" s="29"/>
      <c r="D2" s="29"/>
      <c r="E2" s="29"/>
      <c r="F2" s="30"/>
      <c r="G2" s="30"/>
      <c r="H2" s="30"/>
    </row>
    <row r="3" spans="1:8" ht="15">
      <c r="A3" s="28" t="s">
        <v>14</v>
      </c>
      <c r="B3" s="31" t="s">
        <v>15</v>
      </c>
      <c r="C3" s="31"/>
      <c r="D3" s="29"/>
      <c r="E3" s="29"/>
      <c r="F3" s="30"/>
      <c r="G3" s="30"/>
      <c r="H3" s="30"/>
    </row>
    <row r="4" spans="1:8" ht="15">
      <c r="A4" s="28" t="s">
        <v>16</v>
      </c>
      <c r="B4" s="32" t="s">
        <v>25</v>
      </c>
      <c r="C4" s="32"/>
      <c r="D4" s="32"/>
      <c r="E4" s="32"/>
      <c r="F4" s="33"/>
      <c r="G4" s="33"/>
      <c r="H4" s="33"/>
    </row>
    <row r="5" spans="1:8" ht="15">
      <c r="A5" s="28" t="s">
        <v>17</v>
      </c>
      <c r="B5" s="34" t="s">
        <v>26</v>
      </c>
      <c r="C5" s="34"/>
      <c r="D5" s="35"/>
      <c r="E5" s="34"/>
      <c r="F5" s="36"/>
      <c r="G5" s="36"/>
      <c r="H5" s="36"/>
    </row>
    <row r="6" spans="1:8" ht="15">
      <c r="A6" s="28" t="s">
        <v>18</v>
      </c>
      <c r="B6" s="37" t="s">
        <v>2</v>
      </c>
      <c r="C6" s="37"/>
      <c r="D6" s="38"/>
      <c r="E6" s="38"/>
      <c r="F6" s="36"/>
      <c r="G6" s="36"/>
      <c r="H6" s="36"/>
    </row>
    <row r="7" spans="1:8" ht="15">
      <c r="A7" s="28" t="s">
        <v>19</v>
      </c>
      <c r="B7" s="37" t="s">
        <v>23</v>
      </c>
      <c r="C7" s="37"/>
      <c r="D7" s="38"/>
      <c r="E7" s="38"/>
      <c r="F7" s="36"/>
      <c r="G7" s="36"/>
      <c r="H7" s="36"/>
    </row>
    <row r="8" spans="1:8" ht="15">
      <c r="A8" s="28" t="s">
        <v>20</v>
      </c>
      <c r="B8" s="37" t="s">
        <v>21</v>
      </c>
      <c r="C8" s="37"/>
      <c r="D8" s="38"/>
      <c r="E8" s="38"/>
      <c r="F8" s="36"/>
      <c r="G8" s="36"/>
      <c r="H8" s="36"/>
    </row>
    <row r="9" spans="1:8" ht="15">
      <c r="A9" s="39" t="s">
        <v>22</v>
      </c>
      <c r="B9" s="40"/>
      <c r="C9" s="40"/>
      <c r="D9" s="41"/>
      <c r="E9" s="41"/>
      <c r="F9" s="42"/>
      <c r="G9" s="42"/>
      <c r="H9" s="43"/>
    </row>
    <row r="11" spans="1:13" ht="12.75">
      <c r="A11" s="52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6"/>
    </row>
    <row r="12" spans="1:13" ht="12.7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4" s="47" customFormat="1" ht="12.75">
      <c r="A13" s="44" t="s">
        <v>11</v>
      </c>
      <c r="B13" s="45">
        <v>5000</v>
      </c>
      <c r="C13" s="45">
        <v>2000</v>
      </c>
      <c r="D13" s="45">
        <v>1000</v>
      </c>
      <c r="E13" s="45">
        <v>500</v>
      </c>
      <c r="F13" s="45">
        <v>100</v>
      </c>
      <c r="G13" s="45">
        <v>50</v>
      </c>
      <c r="H13" s="45">
        <v>20</v>
      </c>
      <c r="I13" s="45">
        <v>10</v>
      </c>
      <c r="J13" s="45">
        <v>5</v>
      </c>
      <c r="K13" s="45">
        <v>2</v>
      </c>
      <c r="L13" s="45">
        <v>1</v>
      </c>
      <c r="M13" s="46" t="s">
        <v>0</v>
      </c>
      <c r="N13" s="25"/>
    </row>
    <row r="14" spans="1:13" ht="12.75">
      <c r="A14" s="54">
        <v>33694</v>
      </c>
      <c r="B14" s="48"/>
      <c r="C14" s="48"/>
      <c r="D14" s="48"/>
      <c r="E14" s="48"/>
      <c r="F14" s="48">
        <v>1897701</v>
      </c>
      <c r="G14" s="48">
        <v>96210</v>
      </c>
      <c r="H14" s="48">
        <v>145722</v>
      </c>
      <c r="I14" s="48">
        <v>55809</v>
      </c>
      <c r="J14" s="48">
        <v>15258</v>
      </c>
      <c r="K14" s="48">
        <v>10125</v>
      </c>
      <c r="L14" s="48">
        <v>2344</v>
      </c>
      <c r="M14" s="48">
        <v>2223169</v>
      </c>
    </row>
    <row r="15" spans="1:13" ht="12.75">
      <c r="A15" s="54">
        <v>33785</v>
      </c>
      <c r="B15" s="48"/>
      <c r="C15" s="48"/>
      <c r="D15" s="48"/>
      <c r="E15" s="48"/>
      <c r="F15" s="48">
        <v>1850892</v>
      </c>
      <c r="G15" s="48">
        <v>84855</v>
      </c>
      <c r="H15" s="48">
        <v>136400</v>
      </c>
      <c r="I15" s="48">
        <v>52582</v>
      </c>
      <c r="J15" s="48">
        <v>15524</v>
      </c>
      <c r="K15" s="48">
        <v>4465</v>
      </c>
      <c r="L15" s="48">
        <v>1149</v>
      </c>
      <c r="M15" s="48">
        <v>2145867</v>
      </c>
    </row>
    <row r="16" spans="1:13" ht="12.75">
      <c r="A16" s="54">
        <v>33877</v>
      </c>
      <c r="B16" s="48"/>
      <c r="C16" s="48"/>
      <c r="D16" s="48"/>
      <c r="E16" s="48"/>
      <c r="F16" s="48">
        <v>1920752</v>
      </c>
      <c r="G16" s="48">
        <v>88906</v>
      </c>
      <c r="H16" s="48">
        <v>139927</v>
      </c>
      <c r="I16" s="48">
        <v>54599</v>
      </c>
      <c r="J16" s="48">
        <v>18427</v>
      </c>
      <c r="K16" s="48">
        <v>4607</v>
      </c>
      <c r="L16" s="48">
        <v>943</v>
      </c>
      <c r="M16" s="48">
        <v>2228161</v>
      </c>
    </row>
    <row r="17" spans="1:13" ht="12.75">
      <c r="A17" s="54">
        <v>33969</v>
      </c>
      <c r="B17" s="48"/>
      <c r="C17" s="48"/>
      <c r="D17" s="48"/>
      <c r="E17" s="48"/>
      <c r="F17" s="48">
        <v>1672420</v>
      </c>
      <c r="G17" s="48">
        <v>100230</v>
      </c>
      <c r="H17" s="48">
        <v>122662</v>
      </c>
      <c r="I17" s="48">
        <v>49432</v>
      </c>
      <c r="J17" s="48">
        <v>19232</v>
      </c>
      <c r="K17" s="48">
        <v>5890</v>
      </c>
      <c r="L17" s="48">
        <v>763</v>
      </c>
      <c r="M17" s="48">
        <v>1970629</v>
      </c>
    </row>
    <row r="18" spans="1:13" ht="12.75">
      <c r="A18" s="54">
        <v>34059</v>
      </c>
      <c r="B18" s="48"/>
      <c r="C18" s="48"/>
      <c r="D18" s="48"/>
      <c r="E18" s="48"/>
      <c r="F18" s="48">
        <v>2311090</v>
      </c>
      <c r="G18" s="48">
        <v>144312</v>
      </c>
      <c r="H18" s="48">
        <v>130900</v>
      </c>
      <c r="I18" s="48">
        <v>53996</v>
      </c>
      <c r="J18" s="48">
        <v>21929</v>
      </c>
      <c r="K18" s="48">
        <v>5561</v>
      </c>
      <c r="L18" s="48">
        <v>512</v>
      </c>
      <c r="M18" s="48">
        <v>2668300</v>
      </c>
    </row>
    <row r="19" spans="1:13" ht="12.75">
      <c r="A19" s="54">
        <v>34150</v>
      </c>
      <c r="B19" s="48"/>
      <c r="C19" s="48"/>
      <c r="D19" s="48"/>
      <c r="E19" s="48"/>
      <c r="F19" s="48">
        <v>2216615</v>
      </c>
      <c r="G19" s="48">
        <v>88775</v>
      </c>
      <c r="H19" s="48">
        <v>118318</v>
      </c>
      <c r="I19" s="48">
        <v>51279</v>
      </c>
      <c r="J19" s="48">
        <v>16751</v>
      </c>
      <c r="K19" s="48">
        <v>5486</v>
      </c>
      <c r="L19" s="48">
        <v>285</v>
      </c>
      <c r="M19" s="48">
        <v>2497509</v>
      </c>
    </row>
    <row r="20" spans="1:13" ht="12.75">
      <c r="A20" s="54">
        <v>34242</v>
      </c>
      <c r="B20" s="48"/>
      <c r="C20" s="48"/>
      <c r="D20" s="48"/>
      <c r="E20" s="48"/>
      <c r="F20" s="48">
        <v>2820893</v>
      </c>
      <c r="G20" s="48">
        <v>95217</v>
      </c>
      <c r="H20" s="48">
        <v>137192</v>
      </c>
      <c r="I20" s="48">
        <v>54110</v>
      </c>
      <c r="J20" s="48">
        <v>20750</v>
      </c>
      <c r="K20" s="48">
        <v>7944</v>
      </c>
      <c r="L20" s="48">
        <v>192</v>
      </c>
      <c r="M20" s="48">
        <v>3136298</v>
      </c>
    </row>
    <row r="21" spans="1:13" ht="12.75">
      <c r="A21" s="54">
        <v>34334</v>
      </c>
      <c r="B21" s="48"/>
      <c r="C21" s="48"/>
      <c r="D21" s="48"/>
      <c r="E21" s="48"/>
      <c r="F21" s="48">
        <v>2691630</v>
      </c>
      <c r="G21" s="48">
        <v>115920</v>
      </c>
      <c r="H21" s="48">
        <v>113548</v>
      </c>
      <c r="I21" s="48">
        <v>48463</v>
      </c>
      <c r="J21" s="48">
        <v>18823</v>
      </c>
      <c r="K21" s="48">
        <v>9375</v>
      </c>
      <c r="L21" s="48">
        <v>109</v>
      </c>
      <c r="M21" s="48">
        <v>2997868</v>
      </c>
    </row>
    <row r="22" spans="1:13" ht="12.75">
      <c r="A22" s="54">
        <v>34424</v>
      </c>
      <c r="B22" s="48"/>
      <c r="C22" s="48"/>
      <c r="D22" s="48"/>
      <c r="E22" s="48"/>
      <c r="F22" s="48">
        <v>3662180</v>
      </c>
      <c r="G22" s="48">
        <v>270920</v>
      </c>
      <c r="H22" s="48">
        <v>126532</v>
      </c>
      <c r="I22" s="48">
        <v>50060</v>
      </c>
      <c r="J22" s="48">
        <v>17272</v>
      </c>
      <c r="K22" s="48">
        <v>11201</v>
      </c>
      <c r="L22" s="48">
        <v>88</v>
      </c>
      <c r="M22" s="48">
        <v>4138253</v>
      </c>
    </row>
    <row r="23" spans="1:13" ht="12.75">
      <c r="A23" s="54">
        <v>34515</v>
      </c>
      <c r="B23" s="48"/>
      <c r="C23" s="48"/>
      <c r="D23" s="48"/>
      <c r="E23" s="48">
        <v>500</v>
      </c>
      <c r="F23" s="48">
        <v>3608049</v>
      </c>
      <c r="G23" s="48">
        <v>118585</v>
      </c>
      <c r="H23" s="48">
        <v>117982</v>
      </c>
      <c r="I23" s="48">
        <v>37032</v>
      </c>
      <c r="J23" s="48">
        <v>11177</v>
      </c>
      <c r="K23" s="48">
        <v>8087</v>
      </c>
      <c r="L23" s="48">
        <v>55</v>
      </c>
      <c r="M23" s="48">
        <v>3901467</v>
      </c>
    </row>
    <row r="24" spans="1:13" ht="12.75">
      <c r="A24" s="54">
        <v>34607</v>
      </c>
      <c r="B24" s="48"/>
      <c r="C24" s="48"/>
      <c r="D24" s="48"/>
      <c r="E24" s="48">
        <v>421700</v>
      </c>
      <c r="F24" s="48">
        <v>3726900</v>
      </c>
      <c r="G24" s="48">
        <v>103320</v>
      </c>
      <c r="H24" s="48">
        <v>107630</v>
      </c>
      <c r="I24" s="48">
        <v>41221</v>
      </c>
      <c r="J24" s="48">
        <v>10408</v>
      </c>
      <c r="K24" s="48">
        <v>6730</v>
      </c>
      <c r="L24" s="48">
        <v>36</v>
      </c>
      <c r="M24" s="48">
        <v>4417945</v>
      </c>
    </row>
    <row r="25" spans="1:13" ht="12.75">
      <c r="A25" s="54">
        <v>34699</v>
      </c>
      <c r="B25" s="48"/>
      <c r="C25" s="48"/>
      <c r="D25" s="48"/>
      <c r="E25" s="48">
        <v>927700</v>
      </c>
      <c r="F25" s="48">
        <v>1767730</v>
      </c>
      <c r="G25" s="48">
        <v>72185</v>
      </c>
      <c r="H25" s="48">
        <v>83378</v>
      </c>
      <c r="I25" s="48">
        <v>36318</v>
      </c>
      <c r="J25" s="48">
        <v>6483</v>
      </c>
      <c r="K25" s="48">
        <v>4978</v>
      </c>
      <c r="L25" s="48">
        <v>24</v>
      </c>
      <c r="M25" s="48">
        <v>2898796</v>
      </c>
    </row>
    <row r="26" spans="1:13" ht="12.75">
      <c r="A26" s="54">
        <v>34789</v>
      </c>
      <c r="B26" s="48"/>
      <c r="C26" s="48"/>
      <c r="D26" s="48"/>
      <c r="E26" s="48">
        <v>2376600</v>
      </c>
      <c r="F26" s="48">
        <v>1995020</v>
      </c>
      <c r="G26" s="48">
        <v>96885</v>
      </c>
      <c r="H26" s="48">
        <v>109276</v>
      </c>
      <c r="I26" s="48">
        <v>46692</v>
      </c>
      <c r="J26" s="48">
        <v>7467</v>
      </c>
      <c r="K26" s="48">
        <v>4730</v>
      </c>
      <c r="L26" s="48">
        <v>22</v>
      </c>
      <c r="M26" s="48">
        <v>4636692</v>
      </c>
    </row>
    <row r="27" spans="1:13" ht="12.75">
      <c r="A27" s="54">
        <v>34880</v>
      </c>
      <c r="B27" s="48"/>
      <c r="C27" s="48"/>
      <c r="D27" s="48"/>
      <c r="E27" s="48">
        <v>2018021</v>
      </c>
      <c r="F27" s="48">
        <v>1208464</v>
      </c>
      <c r="G27" s="48">
        <v>83461</v>
      </c>
      <c r="H27" s="48">
        <v>93838</v>
      </c>
      <c r="I27" s="48">
        <v>48958</v>
      </c>
      <c r="J27" s="48">
        <v>7767</v>
      </c>
      <c r="K27" s="48">
        <v>8474</v>
      </c>
      <c r="L27" s="48">
        <v>41</v>
      </c>
      <c r="M27" s="48">
        <v>3469024</v>
      </c>
    </row>
    <row r="28" spans="1:13" ht="12.75">
      <c r="A28" s="54">
        <v>34972</v>
      </c>
      <c r="B28" s="48"/>
      <c r="C28" s="48"/>
      <c r="D28" s="48"/>
      <c r="E28" s="48">
        <v>2279050</v>
      </c>
      <c r="F28" s="48">
        <v>1142290</v>
      </c>
      <c r="G28" s="48">
        <v>91530</v>
      </c>
      <c r="H28" s="48">
        <v>94836</v>
      </c>
      <c r="I28" s="48">
        <v>52095</v>
      </c>
      <c r="J28" s="48">
        <v>4585</v>
      </c>
      <c r="K28" s="48">
        <v>6582</v>
      </c>
      <c r="L28" s="48">
        <v>32</v>
      </c>
      <c r="M28" s="48">
        <v>3671000</v>
      </c>
    </row>
    <row r="29" spans="1:13" ht="12.75">
      <c r="A29" s="54">
        <v>35064</v>
      </c>
      <c r="B29" s="48"/>
      <c r="C29" s="48"/>
      <c r="D29" s="48"/>
      <c r="E29" s="48">
        <v>2142250</v>
      </c>
      <c r="F29" s="48">
        <v>883450</v>
      </c>
      <c r="G29" s="48">
        <v>81050</v>
      </c>
      <c r="H29" s="48">
        <v>90886</v>
      </c>
      <c r="I29" s="48">
        <v>49297</v>
      </c>
      <c r="J29" s="48">
        <v>2169</v>
      </c>
      <c r="K29" s="48">
        <v>3817</v>
      </c>
      <c r="L29" s="48">
        <v>28</v>
      </c>
      <c r="M29" s="48">
        <v>3252947</v>
      </c>
    </row>
    <row r="30" spans="1:13" ht="12.75">
      <c r="A30" s="54">
        <v>35155</v>
      </c>
      <c r="B30" s="48"/>
      <c r="C30" s="48"/>
      <c r="D30" s="48"/>
      <c r="E30" s="48">
        <v>4626900</v>
      </c>
      <c r="F30" s="48">
        <v>1391340</v>
      </c>
      <c r="G30" s="48">
        <v>112525</v>
      </c>
      <c r="H30" s="48">
        <v>120484</v>
      </c>
      <c r="I30" s="48">
        <v>58819</v>
      </c>
      <c r="J30" s="48">
        <v>1283</v>
      </c>
      <c r="K30" s="48">
        <v>2228</v>
      </c>
      <c r="L30" s="48">
        <v>28</v>
      </c>
      <c r="M30" s="48">
        <v>6313607</v>
      </c>
    </row>
    <row r="31" spans="1:13" ht="12.75">
      <c r="A31" s="54">
        <v>35246</v>
      </c>
      <c r="B31" s="48"/>
      <c r="C31" s="48"/>
      <c r="D31" s="48"/>
      <c r="E31" s="48">
        <v>3785500</v>
      </c>
      <c r="F31" s="48">
        <v>1039590</v>
      </c>
      <c r="G31" s="48">
        <v>101601</v>
      </c>
      <c r="H31" s="48">
        <v>112056</v>
      </c>
      <c r="I31" s="48">
        <v>53318</v>
      </c>
      <c r="J31" s="48">
        <v>665</v>
      </c>
      <c r="K31" s="48">
        <v>1205</v>
      </c>
      <c r="L31" s="48">
        <v>33</v>
      </c>
      <c r="M31" s="48">
        <v>5093968</v>
      </c>
    </row>
    <row r="32" spans="1:13" ht="12.75">
      <c r="A32" s="54">
        <v>35338</v>
      </c>
      <c r="B32" s="48"/>
      <c r="C32" s="48"/>
      <c r="D32" s="48"/>
      <c r="E32" s="48">
        <v>3516620</v>
      </c>
      <c r="F32" s="48">
        <v>974670</v>
      </c>
      <c r="G32" s="48">
        <v>105755</v>
      </c>
      <c r="H32" s="48">
        <v>117276</v>
      </c>
      <c r="I32" s="48">
        <v>54943</v>
      </c>
      <c r="J32" s="48">
        <v>502</v>
      </c>
      <c r="K32" s="48">
        <v>746</v>
      </c>
      <c r="L32" s="48">
        <v>38</v>
      </c>
      <c r="M32" s="48">
        <v>4770550</v>
      </c>
    </row>
    <row r="33" spans="1:13" ht="12.75">
      <c r="A33" s="54">
        <v>35430</v>
      </c>
      <c r="B33" s="48"/>
      <c r="C33" s="48"/>
      <c r="D33" s="48"/>
      <c r="E33" s="48">
        <v>3136710</v>
      </c>
      <c r="F33" s="48">
        <v>786295</v>
      </c>
      <c r="G33" s="48">
        <v>99230</v>
      </c>
      <c r="H33" s="48">
        <v>107534</v>
      </c>
      <c r="I33" s="48">
        <v>50459</v>
      </c>
      <c r="J33" s="48">
        <v>301</v>
      </c>
      <c r="K33" s="48">
        <v>462</v>
      </c>
      <c r="L33" s="48">
        <v>27</v>
      </c>
      <c r="M33" s="48">
        <v>4181018</v>
      </c>
    </row>
    <row r="34" spans="1:13" ht="12.75">
      <c r="A34" s="54">
        <v>35520</v>
      </c>
      <c r="B34" s="48"/>
      <c r="C34" s="48"/>
      <c r="D34" s="48"/>
      <c r="E34" s="48">
        <v>4948000</v>
      </c>
      <c r="F34" s="48">
        <v>1030750</v>
      </c>
      <c r="G34" s="48">
        <v>118750</v>
      </c>
      <c r="H34" s="48">
        <v>120920</v>
      </c>
      <c r="I34" s="48">
        <v>57250</v>
      </c>
      <c r="J34" s="48">
        <v>311</v>
      </c>
      <c r="K34" s="48">
        <v>518</v>
      </c>
      <c r="L34" s="48">
        <v>45</v>
      </c>
      <c r="M34" s="48">
        <v>6276544</v>
      </c>
    </row>
    <row r="35" spans="1:13" ht="12.75">
      <c r="A35" s="54">
        <v>35611</v>
      </c>
      <c r="B35" s="48"/>
      <c r="C35" s="48"/>
      <c r="D35" s="48"/>
      <c r="E35" s="48">
        <v>3862277</v>
      </c>
      <c r="F35" s="48">
        <v>843727</v>
      </c>
      <c r="G35" s="48">
        <v>117340</v>
      </c>
      <c r="H35" s="48">
        <v>112710</v>
      </c>
      <c r="I35" s="48">
        <v>54514</v>
      </c>
      <c r="J35" s="48">
        <v>120</v>
      </c>
      <c r="K35" s="48">
        <v>96</v>
      </c>
      <c r="L35" s="48">
        <v>15</v>
      </c>
      <c r="M35" s="48">
        <v>4990799</v>
      </c>
    </row>
    <row r="36" spans="1:13" ht="12.75">
      <c r="A36" s="54">
        <v>35703</v>
      </c>
      <c r="B36" s="48"/>
      <c r="C36" s="48"/>
      <c r="D36" s="48"/>
      <c r="E36" s="48">
        <v>3682250</v>
      </c>
      <c r="F36" s="48">
        <v>817390</v>
      </c>
      <c r="G36" s="48">
        <v>119400</v>
      </c>
      <c r="H36" s="48">
        <v>112686</v>
      </c>
      <c r="I36" s="48">
        <v>55217</v>
      </c>
      <c r="J36" s="48">
        <v>63</v>
      </c>
      <c r="K36" s="48">
        <v>54</v>
      </c>
      <c r="L36" s="48">
        <v>10</v>
      </c>
      <c r="M36" s="48">
        <v>4787070</v>
      </c>
    </row>
    <row r="37" spans="1:13" ht="12.75">
      <c r="A37" s="54">
        <v>35795</v>
      </c>
      <c r="B37" s="48"/>
      <c r="C37" s="48"/>
      <c r="D37" s="48"/>
      <c r="E37" s="48">
        <v>2357050</v>
      </c>
      <c r="F37" s="48">
        <v>579180</v>
      </c>
      <c r="G37" s="48">
        <v>100100</v>
      </c>
      <c r="H37" s="48">
        <v>97546</v>
      </c>
      <c r="I37" s="48">
        <v>48955</v>
      </c>
      <c r="J37" s="48">
        <v>22</v>
      </c>
      <c r="K37" s="48">
        <v>26</v>
      </c>
      <c r="L37" s="48">
        <v>3</v>
      </c>
      <c r="M37" s="48">
        <v>3182882</v>
      </c>
    </row>
    <row r="38" spans="1:13" ht="12.75">
      <c r="A38" s="54">
        <v>35885</v>
      </c>
      <c r="B38" s="48"/>
      <c r="C38" s="48"/>
      <c r="D38" s="48"/>
      <c r="E38" s="48">
        <v>4461600</v>
      </c>
      <c r="F38" s="48">
        <v>822890</v>
      </c>
      <c r="G38" s="48">
        <v>116270</v>
      </c>
      <c r="H38" s="48">
        <v>109282</v>
      </c>
      <c r="I38" s="48">
        <v>52331</v>
      </c>
      <c r="J38" s="48">
        <v>56</v>
      </c>
      <c r="K38" s="48">
        <v>38</v>
      </c>
      <c r="L38" s="48">
        <v>8</v>
      </c>
      <c r="M38" s="48">
        <v>5562475</v>
      </c>
    </row>
    <row r="39" spans="1:13" ht="12.75">
      <c r="A39" s="54">
        <v>35976</v>
      </c>
      <c r="B39" s="48"/>
      <c r="C39" s="48"/>
      <c r="D39" s="48"/>
      <c r="E39" s="48">
        <v>3055350</v>
      </c>
      <c r="F39" s="48">
        <v>649570</v>
      </c>
      <c r="G39" s="48">
        <v>119635</v>
      </c>
      <c r="H39" s="48">
        <v>106772</v>
      </c>
      <c r="I39" s="48">
        <v>52901</v>
      </c>
      <c r="J39" s="48">
        <v>16</v>
      </c>
      <c r="K39" s="48">
        <v>14</v>
      </c>
      <c r="L39" s="48">
        <v>3</v>
      </c>
      <c r="M39" s="48">
        <v>3984261</v>
      </c>
    </row>
    <row r="40" spans="1:13" ht="12.75">
      <c r="A40" s="54">
        <v>36068</v>
      </c>
      <c r="B40" s="48"/>
      <c r="C40" s="48"/>
      <c r="D40" s="48"/>
      <c r="E40" s="48">
        <v>3955150</v>
      </c>
      <c r="F40" s="48">
        <v>705170</v>
      </c>
      <c r="G40" s="48">
        <v>124675</v>
      </c>
      <c r="H40" s="48">
        <v>113302</v>
      </c>
      <c r="I40" s="48">
        <v>57434</v>
      </c>
      <c r="J40" s="48">
        <v>48</v>
      </c>
      <c r="K40" s="48">
        <v>16</v>
      </c>
      <c r="L40" s="48">
        <v>3</v>
      </c>
      <c r="M40" s="48">
        <v>4955798</v>
      </c>
    </row>
    <row r="41" spans="1:13" ht="12.75">
      <c r="A41" s="54">
        <v>36160</v>
      </c>
      <c r="B41" s="48"/>
      <c r="C41" s="48"/>
      <c r="D41" s="48"/>
      <c r="E41" s="48">
        <v>3297550</v>
      </c>
      <c r="F41" s="48">
        <v>661710</v>
      </c>
      <c r="G41" s="48">
        <v>117320</v>
      </c>
      <c r="H41" s="48">
        <v>112866</v>
      </c>
      <c r="I41" s="48">
        <v>55942</v>
      </c>
      <c r="J41" s="48">
        <v>13</v>
      </c>
      <c r="K41" s="48">
        <v>33</v>
      </c>
      <c r="L41" s="48">
        <v>4</v>
      </c>
      <c r="M41" s="48">
        <v>4245438</v>
      </c>
    </row>
    <row r="42" spans="1:13" ht="12.75">
      <c r="A42" s="54">
        <v>36250</v>
      </c>
      <c r="B42" s="48"/>
      <c r="C42" s="48"/>
      <c r="D42" s="48"/>
      <c r="E42" s="48">
        <v>4547850</v>
      </c>
      <c r="F42" s="48">
        <v>810340</v>
      </c>
      <c r="G42" s="48">
        <v>127345</v>
      </c>
      <c r="H42" s="48">
        <v>126528</v>
      </c>
      <c r="I42" s="48">
        <v>62095</v>
      </c>
      <c r="J42" s="48">
        <v>5</v>
      </c>
      <c r="K42" s="48">
        <v>10</v>
      </c>
      <c r="L42" s="48">
        <v>2</v>
      </c>
      <c r="M42" s="48">
        <v>5674175</v>
      </c>
    </row>
    <row r="43" spans="1:13" ht="12.75">
      <c r="A43" s="54">
        <v>36341</v>
      </c>
      <c r="B43" s="48"/>
      <c r="C43" s="48"/>
      <c r="D43" s="48"/>
      <c r="E43" s="48">
        <v>3928901</v>
      </c>
      <c r="F43" s="48">
        <v>741970</v>
      </c>
      <c r="G43" s="48">
        <v>128010</v>
      </c>
      <c r="H43" s="48">
        <v>121118</v>
      </c>
      <c r="I43" s="48">
        <v>53709</v>
      </c>
      <c r="J43" s="48">
        <v>5</v>
      </c>
      <c r="K43" s="48">
        <v>6</v>
      </c>
      <c r="L43" s="48">
        <v>1</v>
      </c>
      <c r="M43" s="48">
        <v>4973720</v>
      </c>
    </row>
    <row r="44" spans="1:13" ht="12.75">
      <c r="A44" s="54">
        <v>36433</v>
      </c>
      <c r="B44" s="48"/>
      <c r="C44" s="48"/>
      <c r="D44" s="48"/>
      <c r="E44" s="48">
        <v>3900550</v>
      </c>
      <c r="F44" s="48">
        <v>725960</v>
      </c>
      <c r="G44" s="48">
        <v>131135</v>
      </c>
      <c r="H44" s="48">
        <v>125928</v>
      </c>
      <c r="I44" s="48">
        <v>34013</v>
      </c>
      <c r="J44" s="48">
        <v>20</v>
      </c>
      <c r="K44" s="48">
        <v>17</v>
      </c>
      <c r="L44" s="48">
        <v>5</v>
      </c>
      <c r="M44" s="48">
        <v>4917628</v>
      </c>
    </row>
    <row r="45" spans="1:13" ht="12.75">
      <c r="A45" s="54">
        <v>36525</v>
      </c>
      <c r="B45" s="48"/>
      <c r="C45" s="48"/>
      <c r="D45" s="48"/>
      <c r="E45" s="48">
        <v>3310800</v>
      </c>
      <c r="F45" s="48">
        <v>779550</v>
      </c>
      <c r="G45" s="48">
        <v>141165</v>
      </c>
      <c r="H45" s="48">
        <v>143840</v>
      </c>
      <c r="I45" s="48">
        <v>19104</v>
      </c>
      <c r="J45" s="48">
        <v>18</v>
      </c>
      <c r="K45" s="48">
        <v>28</v>
      </c>
      <c r="L45" s="48">
        <v>2</v>
      </c>
      <c r="M45" s="48">
        <v>4394507</v>
      </c>
    </row>
    <row r="46" spans="1:13" ht="12.75">
      <c r="A46" s="54">
        <v>36616</v>
      </c>
      <c r="B46" s="48"/>
      <c r="C46" s="48"/>
      <c r="D46" s="48"/>
      <c r="E46" s="48">
        <v>9320250</v>
      </c>
      <c r="F46" s="48">
        <v>1258430</v>
      </c>
      <c r="G46" s="48">
        <v>184515</v>
      </c>
      <c r="H46" s="48">
        <v>180658</v>
      </c>
      <c r="I46" s="48">
        <v>8892</v>
      </c>
      <c r="J46" s="48">
        <v>49</v>
      </c>
      <c r="K46" s="48">
        <v>28</v>
      </c>
      <c r="L46" s="48">
        <v>6</v>
      </c>
      <c r="M46" s="48">
        <v>10952828</v>
      </c>
    </row>
    <row r="47" spans="1:13" ht="12.75">
      <c r="A47" s="54">
        <v>36707</v>
      </c>
      <c r="B47" s="48"/>
      <c r="C47" s="48"/>
      <c r="D47" s="48">
        <v>198700</v>
      </c>
      <c r="E47" s="48">
        <v>6006050</v>
      </c>
      <c r="F47" s="48">
        <v>1088210</v>
      </c>
      <c r="G47" s="48">
        <v>185740</v>
      </c>
      <c r="H47" s="48">
        <v>174376</v>
      </c>
      <c r="I47" s="48">
        <v>3683</v>
      </c>
      <c r="J47" s="48">
        <v>22</v>
      </c>
      <c r="K47" s="48">
        <v>43</v>
      </c>
      <c r="L47" s="48">
        <v>2</v>
      </c>
      <c r="M47" s="48">
        <v>7656826</v>
      </c>
    </row>
    <row r="48" spans="1:13" ht="12.75">
      <c r="A48" s="54">
        <v>36799</v>
      </c>
      <c r="B48" s="48"/>
      <c r="C48" s="48"/>
      <c r="D48" s="48">
        <v>1645600</v>
      </c>
      <c r="E48" s="48">
        <v>4437450</v>
      </c>
      <c r="F48" s="48">
        <v>1134470</v>
      </c>
      <c r="G48" s="48">
        <v>194090</v>
      </c>
      <c r="H48" s="48">
        <v>138844</v>
      </c>
      <c r="I48" s="48">
        <v>1867</v>
      </c>
      <c r="J48" s="48">
        <v>19</v>
      </c>
      <c r="K48" s="48">
        <v>15</v>
      </c>
      <c r="L48" s="48">
        <v>2</v>
      </c>
      <c r="M48" s="48">
        <v>7552357</v>
      </c>
    </row>
    <row r="49" spans="1:13" ht="12.75">
      <c r="A49" s="54">
        <v>36891</v>
      </c>
      <c r="B49" s="48"/>
      <c r="C49" s="48"/>
      <c r="D49" s="48">
        <v>2449900</v>
      </c>
      <c r="E49" s="48">
        <v>3414100</v>
      </c>
      <c r="F49" s="48">
        <v>1086850</v>
      </c>
      <c r="G49" s="48">
        <v>207840</v>
      </c>
      <c r="H49" s="48">
        <v>61252</v>
      </c>
      <c r="I49" s="48">
        <v>1178</v>
      </c>
      <c r="J49" s="48">
        <v>5</v>
      </c>
      <c r="K49" s="48">
        <v>9</v>
      </c>
      <c r="L49" s="48">
        <v>1</v>
      </c>
      <c r="M49" s="48">
        <v>7221135</v>
      </c>
    </row>
    <row r="50" spans="1:13" ht="12.75">
      <c r="A50" s="54">
        <v>36981</v>
      </c>
      <c r="B50" s="48"/>
      <c r="C50" s="48"/>
      <c r="D50" s="48">
        <v>5150500</v>
      </c>
      <c r="E50" s="48">
        <v>4455850</v>
      </c>
      <c r="F50" s="48">
        <v>1082440</v>
      </c>
      <c r="G50" s="48">
        <v>226065</v>
      </c>
      <c r="H50" s="48">
        <v>14851</v>
      </c>
      <c r="I50" s="48">
        <v>852</v>
      </c>
      <c r="J50" s="48">
        <v>15</v>
      </c>
      <c r="K50" s="48">
        <v>9</v>
      </c>
      <c r="L50" s="48">
        <v>2</v>
      </c>
      <c r="M50" s="48">
        <v>10930584</v>
      </c>
    </row>
    <row r="51" spans="1:13" ht="12.75">
      <c r="A51" s="54">
        <v>37072</v>
      </c>
      <c r="B51" s="48"/>
      <c r="C51" s="48"/>
      <c r="D51" s="48">
        <v>4479200</v>
      </c>
      <c r="E51" s="48">
        <v>3442750</v>
      </c>
      <c r="F51" s="48">
        <v>783620</v>
      </c>
      <c r="G51" s="48">
        <v>198600</v>
      </c>
      <c r="H51" s="48">
        <v>5125</v>
      </c>
      <c r="I51" s="48">
        <v>502</v>
      </c>
      <c r="J51" s="48">
        <v>13</v>
      </c>
      <c r="K51" s="48">
        <v>13</v>
      </c>
      <c r="L51" s="48">
        <v>2</v>
      </c>
      <c r="M51" s="48">
        <v>8909825</v>
      </c>
    </row>
    <row r="52" spans="1:13" ht="12.75">
      <c r="A52" s="54">
        <v>37164</v>
      </c>
      <c r="B52" s="48"/>
      <c r="C52" s="48"/>
      <c r="D52" s="48">
        <v>5132000</v>
      </c>
      <c r="E52" s="48">
        <v>3509400</v>
      </c>
      <c r="F52" s="48">
        <v>1000280</v>
      </c>
      <c r="G52" s="48">
        <v>224370</v>
      </c>
      <c r="H52" s="48">
        <v>2512</v>
      </c>
      <c r="I52" s="48">
        <v>418</v>
      </c>
      <c r="J52" s="48">
        <v>6</v>
      </c>
      <c r="K52" s="48">
        <v>5</v>
      </c>
      <c r="L52" s="48"/>
      <c r="M52" s="48">
        <v>9868991</v>
      </c>
    </row>
    <row r="53" spans="1:13" ht="12.75">
      <c r="A53" s="54">
        <v>37256</v>
      </c>
      <c r="B53" s="48"/>
      <c r="C53" s="48"/>
      <c r="D53" s="48">
        <v>4750800</v>
      </c>
      <c r="E53" s="48">
        <v>3171000</v>
      </c>
      <c r="F53" s="48">
        <v>953130</v>
      </c>
      <c r="G53" s="48">
        <v>214285</v>
      </c>
      <c r="H53" s="48">
        <v>1294</v>
      </c>
      <c r="I53" s="48">
        <v>224</v>
      </c>
      <c r="J53" s="48">
        <v>3</v>
      </c>
      <c r="K53" s="48">
        <v>4</v>
      </c>
      <c r="L53" s="48">
        <v>1</v>
      </c>
      <c r="M53" s="48">
        <v>9090741</v>
      </c>
    </row>
    <row r="54" spans="1:13" ht="12.75">
      <c r="A54" s="54">
        <v>37346</v>
      </c>
      <c r="B54" s="48"/>
      <c r="C54" s="48"/>
      <c r="D54" s="48">
        <v>7708400</v>
      </c>
      <c r="E54" s="48">
        <v>4589050</v>
      </c>
      <c r="F54" s="48">
        <v>1183240</v>
      </c>
      <c r="G54" s="48">
        <v>256785</v>
      </c>
      <c r="H54" s="48">
        <v>810</v>
      </c>
      <c r="I54" s="48">
        <v>207</v>
      </c>
      <c r="J54" s="48">
        <v>5</v>
      </c>
      <c r="K54" s="48">
        <v>6</v>
      </c>
      <c r="L54" s="48"/>
      <c r="M54" s="48">
        <v>13738503</v>
      </c>
    </row>
    <row r="55" spans="1:13" ht="12.75">
      <c r="A55" s="54">
        <v>37437</v>
      </c>
      <c r="B55" s="48"/>
      <c r="C55" s="48"/>
      <c r="D55" s="48">
        <v>7339400</v>
      </c>
      <c r="E55" s="48">
        <v>4631750</v>
      </c>
      <c r="F55" s="48">
        <v>1178320</v>
      </c>
      <c r="G55" s="48">
        <v>250285</v>
      </c>
      <c r="H55" s="48">
        <v>720</v>
      </c>
      <c r="I55" s="48">
        <v>202</v>
      </c>
      <c r="J55" s="48">
        <v>9</v>
      </c>
      <c r="K55" s="48">
        <v>11</v>
      </c>
      <c r="L55" s="48">
        <v>4</v>
      </c>
      <c r="M55" s="48">
        <v>13400701</v>
      </c>
    </row>
    <row r="56" spans="1:13" ht="12.75">
      <c r="A56" s="54">
        <v>37529</v>
      </c>
      <c r="B56" s="48"/>
      <c r="C56" s="48"/>
      <c r="D56" s="48">
        <v>7824907</v>
      </c>
      <c r="E56" s="48">
        <v>5440815</v>
      </c>
      <c r="F56" s="48">
        <v>1186996</v>
      </c>
      <c r="G56" s="48">
        <v>246956</v>
      </c>
      <c r="H56" s="48">
        <v>472</v>
      </c>
      <c r="I56" s="48">
        <v>100</v>
      </c>
      <c r="J56" s="48">
        <v>10</v>
      </c>
      <c r="K56" s="48">
        <v>9</v>
      </c>
      <c r="L56" s="48">
        <v>1</v>
      </c>
      <c r="M56" s="48">
        <v>14700265</v>
      </c>
    </row>
    <row r="57" spans="1:13" ht="12.75">
      <c r="A57" s="54">
        <v>37621</v>
      </c>
      <c r="B57" s="48"/>
      <c r="C57" s="48"/>
      <c r="D57" s="48">
        <v>7647800</v>
      </c>
      <c r="E57" s="48">
        <v>4938950</v>
      </c>
      <c r="F57" s="48">
        <v>1110000</v>
      </c>
      <c r="G57" s="48">
        <v>244200</v>
      </c>
      <c r="H57" s="48">
        <v>334</v>
      </c>
      <c r="I57" s="48">
        <v>115</v>
      </c>
      <c r="J57" s="48">
        <v>6</v>
      </c>
      <c r="K57" s="48">
        <v>4</v>
      </c>
      <c r="L57" s="48">
        <v>1</v>
      </c>
      <c r="M57" s="48">
        <f aca="true" t="shared" si="0" ref="M57:M84">SUM(D57:L57)</f>
        <v>13941410</v>
      </c>
    </row>
    <row r="58" spans="1:13" ht="12.75">
      <c r="A58" s="54">
        <v>37711</v>
      </c>
      <c r="B58" s="48"/>
      <c r="C58" s="48"/>
      <c r="D58" s="48">
        <v>10236200</v>
      </c>
      <c r="E58" s="48">
        <v>6080800</v>
      </c>
      <c r="F58" s="48">
        <v>1422170</v>
      </c>
      <c r="G58" s="48">
        <v>301730</v>
      </c>
      <c r="H58" s="48">
        <v>210</v>
      </c>
      <c r="I58" s="48">
        <v>54</v>
      </c>
      <c r="J58" s="48">
        <v>3</v>
      </c>
      <c r="K58" s="48">
        <v>5</v>
      </c>
      <c r="L58" s="48">
        <v>1</v>
      </c>
      <c r="M58" s="48">
        <f t="shared" si="0"/>
        <v>18041173</v>
      </c>
    </row>
    <row r="59" spans="1:13" ht="12.75">
      <c r="A59" s="54">
        <v>37802</v>
      </c>
      <c r="B59" s="48"/>
      <c r="C59" s="48"/>
      <c r="D59" s="48">
        <v>8216900</v>
      </c>
      <c r="E59" s="48">
        <v>4883200</v>
      </c>
      <c r="F59" s="48">
        <v>1302680</v>
      </c>
      <c r="G59" s="48">
        <v>279550</v>
      </c>
      <c r="H59" s="48">
        <v>129</v>
      </c>
      <c r="I59" s="48">
        <v>59</v>
      </c>
      <c r="J59" s="48">
        <v>1</v>
      </c>
      <c r="K59" s="48">
        <v>2</v>
      </c>
      <c r="L59" s="48"/>
      <c r="M59" s="48">
        <f t="shared" si="0"/>
        <v>14682521</v>
      </c>
    </row>
    <row r="60" spans="1:13" ht="12.75">
      <c r="A60" s="54">
        <v>37894</v>
      </c>
      <c r="B60" s="48"/>
      <c r="C60" s="48"/>
      <c r="D60" s="48">
        <v>9972600</v>
      </c>
      <c r="E60" s="48">
        <v>5966950</v>
      </c>
      <c r="F60" s="48">
        <v>1370150</v>
      </c>
      <c r="G60" s="48">
        <v>287605</v>
      </c>
      <c r="H60" s="48">
        <v>96</v>
      </c>
      <c r="I60" s="48">
        <v>27</v>
      </c>
      <c r="J60" s="48">
        <v>4</v>
      </c>
      <c r="K60" s="48">
        <v>4</v>
      </c>
      <c r="L60" s="48">
        <v>1</v>
      </c>
      <c r="M60" s="48">
        <f t="shared" si="0"/>
        <v>17597437</v>
      </c>
    </row>
    <row r="61" spans="1:13" ht="12.75">
      <c r="A61" s="54">
        <v>37986</v>
      </c>
      <c r="B61" s="48"/>
      <c r="C61" s="48"/>
      <c r="D61" s="48">
        <v>10217500</v>
      </c>
      <c r="E61" s="48">
        <v>5864950</v>
      </c>
      <c r="F61" s="48">
        <v>1369880</v>
      </c>
      <c r="G61" s="48">
        <v>309520</v>
      </c>
      <c r="H61" s="48">
        <v>175</v>
      </c>
      <c r="I61" s="48">
        <v>45</v>
      </c>
      <c r="J61" s="48">
        <v>3</v>
      </c>
      <c r="K61" s="48">
        <v>3</v>
      </c>
      <c r="L61" s="48">
        <v>1</v>
      </c>
      <c r="M61" s="48">
        <f t="shared" si="0"/>
        <v>17762077</v>
      </c>
    </row>
    <row r="62" spans="1:13" ht="12.75">
      <c r="A62" s="54">
        <v>38077</v>
      </c>
      <c r="B62" s="48"/>
      <c r="C62" s="48"/>
      <c r="D62" s="48">
        <v>15249400</v>
      </c>
      <c r="E62" s="48">
        <v>7929950</v>
      </c>
      <c r="F62" s="48">
        <v>1738370</v>
      </c>
      <c r="G62" s="48">
        <v>361645</v>
      </c>
      <c r="H62" s="48">
        <v>87</v>
      </c>
      <c r="I62" s="48">
        <v>24</v>
      </c>
      <c r="J62" s="48">
        <v>2</v>
      </c>
      <c r="K62" s="48">
        <v>3</v>
      </c>
      <c r="L62" s="48"/>
      <c r="M62" s="48">
        <f t="shared" si="0"/>
        <v>25279481</v>
      </c>
    </row>
    <row r="63" spans="1:13" ht="12.75">
      <c r="A63" s="54">
        <v>38168</v>
      </c>
      <c r="B63" s="48"/>
      <c r="C63" s="48"/>
      <c r="D63" s="48">
        <v>13494912</v>
      </c>
      <c r="E63" s="48">
        <v>7434751</v>
      </c>
      <c r="F63" s="48">
        <v>1808680</v>
      </c>
      <c r="G63" s="48">
        <v>278495</v>
      </c>
      <c r="H63" s="48">
        <v>184</v>
      </c>
      <c r="I63" s="48">
        <v>39</v>
      </c>
      <c r="J63" s="48">
        <v>2</v>
      </c>
      <c r="K63" s="48">
        <v>2</v>
      </c>
      <c r="L63" s="48"/>
      <c r="M63" s="48">
        <f t="shared" si="0"/>
        <v>23017065</v>
      </c>
    </row>
    <row r="64" spans="1:13" ht="12.75">
      <c r="A64" s="54">
        <v>38260</v>
      </c>
      <c r="B64" s="48"/>
      <c r="C64" s="48"/>
      <c r="D64" s="48">
        <v>13976100</v>
      </c>
      <c r="E64" s="48">
        <v>7452600</v>
      </c>
      <c r="F64" s="48">
        <v>1716180</v>
      </c>
      <c r="G64" s="48">
        <v>251525</v>
      </c>
      <c r="H64" s="48">
        <v>60</v>
      </c>
      <c r="I64" s="48">
        <v>22</v>
      </c>
      <c r="J64" s="48">
        <v>2</v>
      </c>
      <c r="K64" s="48">
        <v>1</v>
      </c>
      <c r="L64" s="48"/>
      <c r="M64" s="48">
        <f t="shared" si="0"/>
        <v>23396490</v>
      </c>
    </row>
    <row r="65" spans="1:13" ht="12.75">
      <c r="A65" s="54">
        <v>38352</v>
      </c>
      <c r="B65" s="48"/>
      <c r="C65" s="48"/>
      <c r="D65" s="48">
        <v>14542902</v>
      </c>
      <c r="E65" s="48">
        <v>8024150</v>
      </c>
      <c r="F65" s="48">
        <v>1825600</v>
      </c>
      <c r="G65" s="48">
        <v>285405</v>
      </c>
      <c r="H65" s="48">
        <v>160</v>
      </c>
      <c r="I65" s="48">
        <v>68</v>
      </c>
      <c r="J65" s="48">
        <v>2</v>
      </c>
      <c r="K65" s="48">
        <v>3</v>
      </c>
      <c r="L65" s="48"/>
      <c r="M65" s="48">
        <f t="shared" si="0"/>
        <v>24678290</v>
      </c>
    </row>
    <row r="66" spans="1:13" ht="12.75">
      <c r="A66" s="54">
        <v>38442</v>
      </c>
      <c r="B66" s="48"/>
      <c r="C66" s="48"/>
      <c r="D66" s="48">
        <v>16960314</v>
      </c>
      <c r="E66" s="48">
        <v>8182648</v>
      </c>
      <c r="F66" s="48">
        <v>1850453</v>
      </c>
      <c r="G66" s="48">
        <v>286296</v>
      </c>
      <c r="H66" s="48">
        <v>76</v>
      </c>
      <c r="I66" s="48">
        <v>16</v>
      </c>
      <c r="J66" s="48">
        <v>2</v>
      </c>
      <c r="K66" s="48">
        <v>3</v>
      </c>
      <c r="L66" s="48"/>
      <c r="M66" s="48">
        <f t="shared" si="0"/>
        <v>27279808</v>
      </c>
    </row>
    <row r="67" spans="1:13" ht="12.75">
      <c r="A67" s="54">
        <v>38533</v>
      </c>
      <c r="B67" s="48"/>
      <c r="C67" s="48"/>
      <c r="D67" s="48">
        <v>16749005</v>
      </c>
      <c r="E67" s="48">
        <v>8506752</v>
      </c>
      <c r="F67" s="48">
        <v>2028191</v>
      </c>
      <c r="G67" s="48">
        <v>292855</v>
      </c>
      <c r="H67" s="48">
        <v>50</v>
      </c>
      <c r="I67" s="48">
        <v>27</v>
      </c>
      <c r="J67" s="48">
        <v>5</v>
      </c>
      <c r="K67" s="48">
        <v>2</v>
      </c>
      <c r="L67" s="48"/>
      <c r="M67" s="48">
        <f t="shared" si="0"/>
        <v>27576887</v>
      </c>
    </row>
    <row r="68" spans="1:13" ht="12.75">
      <c r="A68" s="54">
        <v>38625</v>
      </c>
      <c r="B68" s="48"/>
      <c r="C68" s="48"/>
      <c r="D68" s="48">
        <v>16837100</v>
      </c>
      <c r="E68" s="48">
        <v>8378650</v>
      </c>
      <c r="F68" s="48">
        <v>2097470</v>
      </c>
      <c r="G68" s="48">
        <v>291105</v>
      </c>
      <c r="H68" s="48">
        <v>33</v>
      </c>
      <c r="I68" s="48">
        <v>9</v>
      </c>
      <c r="J68" s="48"/>
      <c r="K68" s="48">
        <v>2</v>
      </c>
      <c r="L68" s="48"/>
      <c r="M68" s="48">
        <f t="shared" si="0"/>
        <v>27604369</v>
      </c>
    </row>
    <row r="69" spans="1:13" ht="12.75">
      <c r="A69" s="54">
        <v>38717</v>
      </c>
      <c r="B69" s="48"/>
      <c r="C69" s="48"/>
      <c r="D69" s="48">
        <v>15009900</v>
      </c>
      <c r="E69" s="48">
        <v>7593650</v>
      </c>
      <c r="F69" s="48">
        <v>1997130</v>
      </c>
      <c r="G69" s="48">
        <v>298085</v>
      </c>
      <c r="H69" s="48">
        <v>64</v>
      </c>
      <c r="I69" s="48">
        <v>16</v>
      </c>
      <c r="J69" s="48">
        <v>3</v>
      </c>
      <c r="K69" s="48">
        <v>2</v>
      </c>
      <c r="L69" s="48">
        <v>1</v>
      </c>
      <c r="M69" s="48">
        <f t="shared" si="0"/>
        <v>24898851</v>
      </c>
    </row>
    <row r="70" spans="1:13" ht="12.75">
      <c r="A70" s="54">
        <v>38807</v>
      </c>
      <c r="B70" s="48"/>
      <c r="C70" s="48"/>
      <c r="D70" s="48">
        <v>20914939</v>
      </c>
      <c r="E70" s="48">
        <v>10063162</v>
      </c>
      <c r="F70" s="48">
        <v>2329837</v>
      </c>
      <c r="G70" s="48">
        <v>344065</v>
      </c>
      <c r="H70" s="48">
        <v>57</v>
      </c>
      <c r="I70" s="48">
        <v>24</v>
      </c>
      <c r="J70" s="48">
        <v>1</v>
      </c>
      <c r="K70" s="48">
        <v>1</v>
      </c>
      <c r="L70" s="48"/>
      <c r="M70" s="48">
        <f t="shared" si="0"/>
        <v>33652086</v>
      </c>
    </row>
    <row r="71" spans="1:13" ht="12.75">
      <c r="A71" s="54">
        <v>38898</v>
      </c>
      <c r="B71" s="48"/>
      <c r="C71" s="48"/>
      <c r="D71" s="48">
        <v>18250400</v>
      </c>
      <c r="E71" s="48">
        <v>9168400</v>
      </c>
      <c r="F71" s="48">
        <v>2328160</v>
      </c>
      <c r="G71" s="48">
        <v>329430</v>
      </c>
      <c r="H71" s="48">
        <v>78</v>
      </c>
      <c r="I71" s="48">
        <v>25</v>
      </c>
      <c r="J71" s="48">
        <v>1</v>
      </c>
      <c r="K71" s="48">
        <v>1</v>
      </c>
      <c r="L71" s="48"/>
      <c r="M71" s="48">
        <f t="shared" si="0"/>
        <v>30076495</v>
      </c>
    </row>
    <row r="72" spans="1:13" ht="12.75">
      <c r="A72" s="54">
        <v>38990</v>
      </c>
      <c r="B72" s="48"/>
      <c r="C72" s="48"/>
      <c r="D72" s="48">
        <v>18940710</v>
      </c>
      <c r="E72" s="48">
        <v>9591203</v>
      </c>
      <c r="F72" s="48">
        <v>2373882</v>
      </c>
      <c r="G72" s="48">
        <v>324345</v>
      </c>
      <c r="H72" s="48">
        <v>31</v>
      </c>
      <c r="I72" s="48">
        <v>19</v>
      </c>
      <c r="J72" s="48">
        <v>1</v>
      </c>
      <c r="K72" s="48">
        <v>1</v>
      </c>
      <c r="L72" s="48"/>
      <c r="M72" s="48">
        <f t="shared" si="0"/>
        <v>31230192</v>
      </c>
    </row>
    <row r="73" spans="1:13" ht="12.75">
      <c r="A73" s="54">
        <v>39082</v>
      </c>
      <c r="B73" s="48"/>
      <c r="C73" s="48"/>
      <c r="D73" s="48">
        <v>17740101</v>
      </c>
      <c r="E73" s="48">
        <v>9509750</v>
      </c>
      <c r="F73" s="48">
        <v>2236440</v>
      </c>
      <c r="G73" s="48">
        <v>326440</v>
      </c>
      <c r="H73" s="48">
        <v>28</v>
      </c>
      <c r="I73" s="48">
        <v>12</v>
      </c>
      <c r="J73" s="48">
        <v>1</v>
      </c>
      <c r="K73" s="48">
        <v>1</v>
      </c>
      <c r="L73" s="48"/>
      <c r="M73" s="48">
        <f t="shared" si="0"/>
        <v>29812773</v>
      </c>
    </row>
    <row r="74" spans="1:13" ht="12.75">
      <c r="A74" s="54">
        <v>39172</v>
      </c>
      <c r="B74" s="48"/>
      <c r="C74" s="48"/>
      <c r="D74" s="48">
        <v>26257480</v>
      </c>
      <c r="E74" s="48">
        <v>11698210</v>
      </c>
      <c r="F74" s="48">
        <v>2559173</v>
      </c>
      <c r="G74" s="48">
        <v>362620</v>
      </c>
      <c r="H74" s="48">
        <v>30</v>
      </c>
      <c r="I74" s="48">
        <v>11</v>
      </c>
      <c r="J74" s="48">
        <v>1</v>
      </c>
      <c r="K74" s="48">
        <v>1</v>
      </c>
      <c r="L74" s="48"/>
      <c r="M74" s="48">
        <f t="shared" si="0"/>
        <v>40877526</v>
      </c>
    </row>
    <row r="75" spans="1:13" ht="12.75">
      <c r="A75" s="54">
        <v>39263</v>
      </c>
      <c r="B75" s="48"/>
      <c r="C75" s="48"/>
      <c r="D75" s="48">
        <v>23155602</v>
      </c>
      <c r="E75" s="48">
        <v>10502550</v>
      </c>
      <c r="F75" s="48">
        <v>1978740</v>
      </c>
      <c r="G75" s="48">
        <v>360490</v>
      </c>
      <c r="H75" s="48">
        <v>44</v>
      </c>
      <c r="I75" s="48">
        <v>18</v>
      </c>
      <c r="J75" s="48">
        <v>2</v>
      </c>
      <c r="K75" s="48">
        <v>3</v>
      </c>
      <c r="L75" s="48">
        <v>1</v>
      </c>
      <c r="M75" s="48">
        <f t="shared" si="0"/>
        <v>35997450</v>
      </c>
    </row>
    <row r="76" spans="1:13" ht="12.75">
      <c r="A76" s="54">
        <v>39355</v>
      </c>
      <c r="B76" s="48"/>
      <c r="C76" s="48"/>
      <c r="D76" s="48">
        <v>24776931</v>
      </c>
      <c r="E76" s="48">
        <v>10152254</v>
      </c>
      <c r="F76" s="48">
        <v>1935321</v>
      </c>
      <c r="G76" s="48">
        <v>347511</v>
      </c>
      <c r="H76" s="48">
        <v>112</v>
      </c>
      <c r="I76" s="48">
        <v>47</v>
      </c>
      <c r="J76" s="48">
        <v>4</v>
      </c>
      <c r="K76" s="48">
        <v>4</v>
      </c>
      <c r="L76" s="48">
        <v>1</v>
      </c>
      <c r="M76" s="48">
        <f t="shared" si="0"/>
        <v>37212185</v>
      </c>
    </row>
    <row r="77" spans="1:13" ht="12.75">
      <c r="A77" s="54">
        <v>39447</v>
      </c>
      <c r="B77" s="48"/>
      <c r="C77" s="48"/>
      <c r="D77" s="48">
        <v>27094205</v>
      </c>
      <c r="E77" s="48">
        <v>10456701</v>
      </c>
      <c r="F77" s="48">
        <v>2013430</v>
      </c>
      <c r="G77" s="48">
        <v>375865</v>
      </c>
      <c r="H77" s="48">
        <v>21</v>
      </c>
      <c r="I77" s="48">
        <v>8</v>
      </c>
      <c r="J77" s="48"/>
      <c r="K77" s="48"/>
      <c r="L77" s="48"/>
      <c r="M77" s="48">
        <f t="shared" si="0"/>
        <v>39940230</v>
      </c>
    </row>
    <row r="78" spans="1:13" ht="12.75">
      <c r="A78" s="54">
        <v>39538</v>
      </c>
      <c r="B78" s="48"/>
      <c r="C78" s="48"/>
      <c r="D78" s="48">
        <v>33874022</v>
      </c>
      <c r="E78" s="48">
        <v>12088706</v>
      </c>
      <c r="F78" s="48">
        <v>2251681</v>
      </c>
      <c r="G78" s="48">
        <v>379160</v>
      </c>
      <c r="H78" s="48">
        <v>10</v>
      </c>
      <c r="I78" s="48">
        <v>8</v>
      </c>
      <c r="J78" s="48">
        <v>1</v>
      </c>
      <c r="K78" s="48">
        <v>1</v>
      </c>
      <c r="L78" s="48"/>
      <c r="M78" s="48">
        <f t="shared" si="0"/>
        <v>48593589</v>
      </c>
    </row>
    <row r="79" spans="1:13" ht="12.75">
      <c r="A79" s="54">
        <v>39629</v>
      </c>
      <c r="B79" s="48"/>
      <c r="C79" s="48"/>
      <c r="D79" s="48">
        <v>31234419</v>
      </c>
      <c r="E79" s="48">
        <v>11305201</v>
      </c>
      <c r="F79" s="48">
        <v>2264921</v>
      </c>
      <c r="G79" s="48">
        <v>368370</v>
      </c>
      <c r="H79" s="48">
        <v>33</v>
      </c>
      <c r="I79" s="48">
        <v>15</v>
      </c>
      <c r="J79" s="48">
        <v>4</v>
      </c>
      <c r="K79" s="48">
        <v>2</v>
      </c>
      <c r="L79" s="48"/>
      <c r="M79" s="48">
        <f t="shared" si="0"/>
        <v>45172965</v>
      </c>
    </row>
    <row r="80" spans="1:13" ht="12.75">
      <c r="A80" s="54">
        <v>39721</v>
      </c>
      <c r="B80" s="48"/>
      <c r="C80" s="48"/>
      <c r="D80" s="48">
        <v>33848732</v>
      </c>
      <c r="E80" s="48">
        <v>11680461</v>
      </c>
      <c r="F80" s="48">
        <v>2189074</v>
      </c>
      <c r="G80" s="48">
        <v>342380</v>
      </c>
      <c r="H80" s="48">
        <v>10</v>
      </c>
      <c r="I80" s="48">
        <v>4</v>
      </c>
      <c r="J80" s="48">
        <v>2</v>
      </c>
      <c r="K80" s="48">
        <v>3</v>
      </c>
      <c r="L80" s="48"/>
      <c r="M80" s="48">
        <f t="shared" si="0"/>
        <v>48060666</v>
      </c>
    </row>
    <row r="81" spans="1:13" ht="12.75">
      <c r="A81" s="54">
        <v>39813</v>
      </c>
      <c r="B81" s="48"/>
      <c r="C81" s="48"/>
      <c r="D81" s="48">
        <v>34129836</v>
      </c>
      <c r="E81" s="48">
        <v>11746856</v>
      </c>
      <c r="F81" s="48">
        <v>2106703</v>
      </c>
      <c r="G81" s="48">
        <v>343910</v>
      </c>
      <c r="H81" s="48">
        <v>18</v>
      </c>
      <c r="I81" s="48">
        <v>5</v>
      </c>
      <c r="J81" s="48">
        <v>5</v>
      </c>
      <c r="K81" s="48">
        <v>2</v>
      </c>
      <c r="L81" s="48"/>
      <c r="M81" s="48">
        <f t="shared" si="0"/>
        <v>48327335</v>
      </c>
    </row>
    <row r="82" spans="1:13" ht="12.75">
      <c r="A82" s="54">
        <v>39903</v>
      </c>
      <c r="B82" s="48"/>
      <c r="C82" s="48"/>
      <c r="D82" s="48">
        <v>40898124</v>
      </c>
      <c r="E82" s="48">
        <v>12203902</v>
      </c>
      <c r="F82" s="48">
        <v>2334751</v>
      </c>
      <c r="G82" s="48">
        <v>381000</v>
      </c>
      <c r="H82" s="48">
        <v>6</v>
      </c>
      <c r="I82" s="48">
        <v>6</v>
      </c>
      <c r="J82" s="48">
        <v>1</v>
      </c>
      <c r="K82" s="48">
        <v>2</v>
      </c>
      <c r="L82" s="48"/>
      <c r="M82" s="48">
        <f t="shared" si="0"/>
        <v>55817792</v>
      </c>
    </row>
    <row r="83" spans="1:13" ht="12.75">
      <c r="A83" s="54">
        <v>39994</v>
      </c>
      <c r="B83" s="48"/>
      <c r="C83" s="48"/>
      <c r="D83" s="48">
        <v>39416716</v>
      </c>
      <c r="E83" s="48">
        <v>11322800</v>
      </c>
      <c r="F83" s="48">
        <v>2243060.2</v>
      </c>
      <c r="G83" s="48">
        <v>359005.05</v>
      </c>
      <c r="H83" s="48">
        <v>26</v>
      </c>
      <c r="I83" s="48">
        <v>8</v>
      </c>
      <c r="J83" s="48">
        <v>0.7</v>
      </c>
      <c r="K83" s="48">
        <v>0.6</v>
      </c>
      <c r="L83" s="48"/>
      <c r="M83" s="48">
        <f t="shared" si="0"/>
        <v>53341616.550000004</v>
      </c>
    </row>
    <row r="84" spans="1:13" ht="12.75">
      <c r="A84" s="54">
        <v>40086</v>
      </c>
      <c r="B84" s="48"/>
      <c r="C84" s="48"/>
      <c r="D84" s="48">
        <v>44415549</v>
      </c>
      <c r="E84" s="48">
        <v>12215904.5</v>
      </c>
      <c r="F84" s="48">
        <v>2308771.2</v>
      </c>
      <c r="G84" s="48">
        <v>368835</v>
      </c>
      <c r="H84" s="48">
        <v>14</v>
      </c>
      <c r="I84" s="48">
        <v>4</v>
      </c>
      <c r="J84" s="48">
        <v>0.5</v>
      </c>
      <c r="K84" s="48"/>
      <c r="L84" s="48"/>
      <c r="M84" s="48">
        <f t="shared" si="0"/>
        <v>59309078.2</v>
      </c>
    </row>
    <row r="85" spans="1:13" ht="12.75">
      <c r="A85" s="54">
        <v>40178</v>
      </c>
      <c r="B85" s="48">
        <v>635890</v>
      </c>
      <c r="C85" s="48"/>
      <c r="D85" s="48">
        <v>45454202</v>
      </c>
      <c r="E85" s="48">
        <v>11814151</v>
      </c>
      <c r="F85" s="48">
        <v>2275910</v>
      </c>
      <c r="G85" s="48">
        <v>366510</v>
      </c>
      <c r="H85" s="48">
        <v>14</v>
      </c>
      <c r="I85" s="48">
        <v>5</v>
      </c>
      <c r="J85" s="48">
        <v>2</v>
      </c>
      <c r="K85" s="48">
        <v>2</v>
      </c>
      <c r="L85" s="48"/>
      <c r="M85" s="48">
        <f>SUM(B85:L85)</f>
        <v>60546686</v>
      </c>
    </row>
    <row r="86" spans="1:13" ht="12.75">
      <c r="A86" s="54">
        <v>40268</v>
      </c>
      <c r="B86" s="48">
        <v>1225520</v>
      </c>
      <c r="C86" s="48"/>
      <c r="D86" s="48">
        <v>47466788</v>
      </c>
      <c r="E86" s="48">
        <v>12177551.5</v>
      </c>
      <c r="F86" s="48">
        <v>2463670.3</v>
      </c>
      <c r="G86" s="48">
        <v>394160</v>
      </c>
      <c r="H86" s="48">
        <v>6</v>
      </c>
      <c r="I86" s="48">
        <v>4</v>
      </c>
      <c r="J86" s="48">
        <v>1.5</v>
      </c>
      <c r="K86" s="48">
        <v>1</v>
      </c>
      <c r="L86" s="48"/>
      <c r="M86" s="48">
        <f>SUM(B86:L86)</f>
        <v>63727702.3</v>
      </c>
    </row>
    <row r="87" spans="1:13" ht="12.75">
      <c r="A87" s="54">
        <v>40359</v>
      </c>
      <c r="B87" s="48">
        <v>1164020</v>
      </c>
      <c r="C87" s="48"/>
      <c r="D87" s="48">
        <v>45880276</v>
      </c>
      <c r="E87" s="48">
        <v>11641702.5</v>
      </c>
      <c r="F87" s="48">
        <v>2374640.4</v>
      </c>
      <c r="G87" s="48">
        <v>367115.1</v>
      </c>
      <c r="H87" s="48">
        <v>12</v>
      </c>
      <c r="I87" s="48">
        <v>5</v>
      </c>
      <c r="J87" s="48">
        <v>1</v>
      </c>
      <c r="K87" s="48">
        <v>1.2</v>
      </c>
      <c r="L87" s="48"/>
      <c r="M87" s="48">
        <f>SUM(B87:L87)</f>
        <v>61427773.2</v>
      </c>
    </row>
    <row r="88" spans="1:13" ht="12.75">
      <c r="A88" s="54">
        <v>40451</v>
      </c>
      <c r="B88" s="48">
        <v>1134500</v>
      </c>
      <c r="C88" s="48"/>
      <c r="D88" s="48">
        <v>45119402</v>
      </c>
      <c r="E88" s="48">
        <v>11581800.5</v>
      </c>
      <c r="F88" s="48">
        <v>2296520.2</v>
      </c>
      <c r="G88" s="48">
        <v>349640.4</v>
      </c>
      <c r="H88" s="48">
        <v>7.46</v>
      </c>
      <c r="I88" s="48"/>
      <c r="J88" s="48">
        <v>0.5</v>
      </c>
      <c r="K88" s="48"/>
      <c r="L88" s="48"/>
      <c r="M88" s="48">
        <f>SUM(B88:L88)</f>
        <v>60481871.06</v>
      </c>
    </row>
    <row r="89" spans="1:13" ht="12.75">
      <c r="A89" s="54">
        <v>40543</v>
      </c>
      <c r="B89" s="48">
        <v>1191505</v>
      </c>
      <c r="C89" s="48"/>
      <c r="D89" s="48">
        <v>42785729</v>
      </c>
      <c r="E89" s="48">
        <v>11557780</v>
      </c>
      <c r="F89" s="48">
        <v>2365606</v>
      </c>
      <c r="G89" s="48">
        <v>365136</v>
      </c>
      <c r="H89" s="48">
        <v>10</v>
      </c>
      <c r="I89" s="48">
        <v>6</v>
      </c>
      <c r="J89" s="48">
        <v>1</v>
      </c>
      <c r="K89" s="48"/>
      <c r="L89" s="48"/>
      <c r="M89" s="48">
        <f>SUM(B89:K89)</f>
        <v>58265773</v>
      </c>
    </row>
    <row r="90" spans="1:13" ht="12.75">
      <c r="A90" s="54">
        <v>40633</v>
      </c>
      <c r="B90" s="48">
        <v>1830505</v>
      </c>
      <c r="C90" s="48"/>
      <c r="D90" s="48">
        <v>46629245</v>
      </c>
      <c r="E90" s="48">
        <v>11896979</v>
      </c>
      <c r="F90" s="48">
        <v>2400442</v>
      </c>
      <c r="G90" s="48">
        <v>391105</v>
      </c>
      <c r="H90" s="48">
        <v>10</v>
      </c>
      <c r="I90" s="48">
        <v>4</v>
      </c>
      <c r="J90" s="48">
        <v>1</v>
      </c>
      <c r="K90" s="48"/>
      <c r="L90" s="48"/>
      <c r="M90" s="48">
        <f aca="true" t="shared" si="1" ref="M90:M101">SUM(B90:L90)</f>
        <v>63148291</v>
      </c>
    </row>
    <row r="91" spans="1:13" ht="12.75">
      <c r="A91" s="54">
        <v>40724</v>
      </c>
      <c r="B91" s="48">
        <v>1361500</v>
      </c>
      <c r="C91" s="48"/>
      <c r="D91" s="48">
        <v>41521664</v>
      </c>
      <c r="E91" s="48">
        <v>11127245</v>
      </c>
      <c r="F91" s="48">
        <v>2433644</v>
      </c>
      <c r="G91" s="48">
        <v>402744</v>
      </c>
      <c r="H91" s="48">
        <v>8</v>
      </c>
      <c r="I91" s="48">
        <v>3</v>
      </c>
      <c r="J91" s="48"/>
      <c r="K91" s="48"/>
      <c r="L91" s="48"/>
      <c r="M91" s="48">
        <f t="shared" si="1"/>
        <v>56846808</v>
      </c>
    </row>
    <row r="92" spans="1:13" ht="12.75">
      <c r="A92" s="54">
        <v>40816</v>
      </c>
      <c r="B92" s="48">
        <v>1439500</v>
      </c>
      <c r="C92" s="48"/>
      <c r="D92" s="48">
        <v>44402234</v>
      </c>
      <c r="E92" s="48">
        <v>11721450</v>
      </c>
      <c r="F92" s="48">
        <v>2466620</v>
      </c>
      <c r="G92" s="48">
        <v>395645</v>
      </c>
      <c r="H92" s="48">
        <v>4</v>
      </c>
      <c r="I92" s="48"/>
      <c r="J92" s="48">
        <v>1</v>
      </c>
      <c r="K92" s="48">
        <v>1</v>
      </c>
      <c r="L92" s="48"/>
      <c r="M92" s="48">
        <f t="shared" si="1"/>
        <v>60425455</v>
      </c>
    </row>
    <row r="93" spans="1:13" ht="12.75">
      <c r="A93" s="54">
        <v>40908</v>
      </c>
      <c r="B93" s="48">
        <v>1199000</v>
      </c>
      <c r="C93" s="48"/>
      <c r="D93" s="48">
        <v>39973108</v>
      </c>
      <c r="E93" s="48">
        <v>10092150</v>
      </c>
      <c r="F93" s="48">
        <v>2314601</v>
      </c>
      <c r="G93" s="48">
        <v>387138</v>
      </c>
      <c r="H93" s="48">
        <v>10</v>
      </c>
      <c r="I93" s="48">
        <v>4</v>
      </c>
      <c r="J93" s="48">
        <v>1</v>
      </c>
      <c r="K93" s="48">
        <v>1</v>
      </c>
      <c r="L93" s="48"/>
      <c r="M93" s="48">
        <f t="shared" si="1"/>
        <v>53966013</v>
      </c>
    </row>
    <row r="94" spans="1:13" ht="12.75">
      <c r="A94" s="54">
        <v>40999</v>
      </c>
      <c r="B94" s="48">
        <v>1682500</v>
      </c>
      <c r="C94" s="48"/>
      <c r="D94" s="48">
        <v>49518746</v>
      </c>
      <c r="E94" s="48">
        <v>12161550</v>
      </c>
      <c r="F94" s="48">
        <v>2534520</v>
      </c>
      <c r="G94" s="48">
        <v>418163</v>
      </c>
      <c r="H94" s="48">
        <v>2</v>
      </c>
      <c r="I94" s="48">
        <v>1</v>
      </c>
      <c r="J94" s="48"/>
      <c r="K94" s="48"/>
      <c r="L94" s="48"/>
      <c r="M94" s="48">
        <f t="shared" si="1"/>
        <v>66315482</v>
      </c>
    </row>
    <row r="95" spans="1:13" ht="12.75">
      <c r="A95" s="54">
        <v>41090</v>
      </c>
      <c r="B95" s="48">
        <v>1380550</v>
      </c>
      <c r="C95" s="48"/>
      <c r="D95" s="48">
        <v>44095841</v>
      </c>
      <c r="E95" s="48">
        <v>10987347</v>
      </c>
      <c r="F95" s="48">
        <v>2427672</v>
      </c>
      <c r="G95" s="48">
        <v>396652</v>
      </c>
      <c r="H95" s="48">
        <v>10</v>
      </c>
      <c r="I95" s="48">
        <v>3</v>
      </c>
      <c r="J95" s="48"/>
      <c r="K95" s="48">
        <v>1</v>
      </c>
      <c r="L95" s="48"/>
      <c r="M95" s="48">
        <f t="shared" si="1"/>
        <v>59288076</v>
      </c>
    </row>
    <row r="96" spans="1:13" ht="12.75">
      <c r="A96" s="54">
        <v>41182</v>
      </c>
      <c r="B96" s="48">
        <v>1475000</v>
      </c>
      <c r="C96" s="48"/>
      <c r="D96" s="48">
        <v>44706805</v>
      </c>
      <c r="E96" s="48">
        <v>10711604</v>
      </c>
      <c r="F96" s="48">
        <v>2425500</v>
      </c>
      <c r="G96" s="48">
        <v>406620</v>
      </c>
      <c r="H96" s="48">
        <v>22</v>
      </c>
      <c r="I96" s="48">
        <v>18</v>
      </c>
      <c r="J96" s="48"/>
      <c r="K96" s="48">
        <v>1</v>
      </c>
      <c r="L96" s="48"/>
      <c r="M96" s="48">
        <f t="shared" si="1"/>
        <v>59725570</v>
      </c>
    </row>
    <row r="97" spans="1:13" ht="12.75">
      <c r="A97" s="54">
        <v>41274</v>
      </c>
      <c r="B97" s="48">
        <v>1382600</v>
      </c>
      <c r="C97" s="48"/>
      <c r="D97" s="48">
        <v>42315216</v>
      </c>
      <c r="E97" s="48">
        <v>10167223</v>
      </c>
      <c r="F97" s="48">
        <v>2066648</v>
      </c>
      <c r="G97" s="48">
        <v>377201</v>
      </c>
      <c r="H97" s="48">
        <v>12</v>
      </c>
      <c r="I97" s="48">
        <v>9</v>
      </c>
      <c r="J97" s="48">
        <v>1</v>
      </c>
      <c r="K97" s="48">
        <v>1</v>
      </c>
      <c r="L97" s="48"/>
      <c r="M97" s="48">
        <f t="shared" si="1"/>
        <v>56308911</v>
      </c>
    </row>
    <row r="98" spans="1:13" ht="12.75">
      <c r="A98" s="54">
        <v>41364</v>
      </c>
      <c r="B98" s="48">
        <v>1780500</v>
      </c>
      <c r="C98" s="48"/>
      <c r="D98" s="48">
        <v>48510200</v>
      </c>
      <c r="E98" s="48">
        <v>10821600</v>
      </c>
      <c r="F98" s="48">
        <v>2211260</v>
      </c>
      <c r="G98" s="48">
        <v>396130</v>
      </c>
      <c r="H98" s="48">
        <v>6</v>
      </c>
      <c r="I98" s="48">
        <v>3</v>
      </c>
      <c r="J98" s="48"/>
      <c r="K98" s="48"/>
      <c r="L98" s="48"/>
      <c r="M98" s="48">
        <f t="shared" si="1"/>
        <v>63719699</v>
      </c>
    </row>
    <row r="99" spans="1:13" ht="12.75">
      <c r="A99" s="54">
        <v>41455</v>
      </c>
      <c r="B99" s="48">
        <v>1550510</v>
      </c>
      <c r="C99" s="48"/>
      <c r="D99" s="48">
        <v>45021658</v>
      </c>
      <c r="E99" s="48">
        <v>10467230</v>
      </c>
      <c r="F99" s="48">
        <v>2205486.9</v>
      </c>
      <c r="G99" s="48">
        <v>394684.1</v>
      </c>
      <c r="H99" s="48">
        <v>6</v>
      </c>
      <c r="I99" s="48">
        <v>1</v>
      </c>
      <c r="J99" s="48">
        <v>0.5</v>
      </c>
      <c r="K99" s="48">
        <v>2.7</v>
      </c>
      <c r="L99" s="48"/>
      <c r="M99" s="48">
        <f t="shared" si="1"/>
        <v>59639579.2</v>
      </c>
    </row>
    <row r="100" spans="1:13" ht="12.75">
      <c r="A100" s="54">
        <v>41547</v>
      </c>
      <c r="B100" s="48">
        <v>1855015</v>
      </c>
      <c r="C100" s="48"/>
      <c r="D100" s="48">
        <v>45675647</v>
      </c>
      <c r="E100" s="48">
        <v>10247713</v>
      </c>
      <c r="F100" s="48">
        <v>2214690.5</v>
      </c>
      <c r="G100" s="48">
        <v>397156</v>
      </c>
      <c r="H100" s="48">
        <v>2</v>
      </c>
      <c r="I100" s="48">
        <v>1</v>
      </c>
      <c r="J100" s="48"/>
      <c r="K100" s="48">
        <v>0.6</v>
      </c>
      <c r="L100" s="48"/>
      <c r="M100" s="48">
        <f t="shared" si="1"/>
        <v>60390225.1</v>
      </c>
    </row>
    <row r="101" spans="1:13" ht="12.75">
      <c r="A101" s="54">
        <v>41639</v>
      </c>
      <c r="B101" s="48">
        <v>1794500</v>
      </c>
      <c r="C101" s="48"/>
      <c r="D101" s="48">
        <v>45970131</v>
      </c>
      <c r="E101" s="48">
        <v>10077200</v>
      </c>
      <c r="F101" s="48">
        <v>2152550</v>
      </c>
      <c r="G101" s="48">
        <v>378230</v>
      </c>
      <c r="H101" s="48">
        <v>32</v>
      </c>
      <c r="I101" s="48">
        <v>9</v>
      </c>
      <c r="J101" s="48">
        <v>0.5</v>
      </c>
      <c r="K101" s="48">
        <v>0.6</v>
      </c>
      <c r="L101" s="48"/>
      <c r="M101" s="48">
        <f t="shared" si="1"/>
        <v>60372653.1</v>
      </c>
    </row>
    <row r="102" spans="1:13" ht="12.75">
      <c r="A102" s="54">
        <v>41729</v>
      </c>
      <c r="B102" s="48">
        <v>1904000</v>
      </c>
      <c r="C102" s="48"/>
      <c r="D102" s="48">
        <v>52741376</v>
      </c>
      <c r="E102" s="48">
        <v>11022307</v>
      </c>
      <c r="F102" s="48">
        <v>2287420.9</v>
      </c>
      <c r="G102" s="48">
        <v>416110</v>
      </c>
      <c r="H102" s="48">
        <v>102</v>
      </c>
      <c r="I102" s="48">
        <v>7</v>
      </c>
      <c r="J102" s="48"/>
      <c r="K102" s="48"/>
      <c r="L102" s="48"/>
      <c r="M102" s="48">
        <v>68371323.10000001</v>
      </c>
    </row>
    <row r="103" spans="1:13" ht="12.75">
      <c r="A103" s="54">
        <v>41820</v>
      </c>
      <c r="B103" s="48">
        <v>1848500</v>
      </c>
      <c r="C103" s="48"/>
      <c r="D103" s="48">
        <v>51523459</v>
      </c>
      <c r="E103" s="48">
        <v>10777450.5</v>
      </c>
      <c r="F103" s="48">
        <v>2215380</v>
      </c>
      <c r="G103" s="48">
        <v>388115</v>
      </c>
      <c r="H103" s="48">
        <v>12</v>
      </c>
      <c r="I103" s="48">
        <v>6</v>
      </c>
      <c r="J103" s="48">
        <v>1</v>
      </c>
      <c r="K103" s="48">
        <v>3.8</v>
      </c>
      <c r="L103" s="48"/>
      <c r="M103" s="48">
        <v>66752927.099999994</v>
      </c>
    </row>
    <row r="104" spans="1:13" ht="12.75">
      <c r="A104" s="54">
        <v>41912</v>
      </c>
      <c r="B104" s="48">
        <v>1913500</v>
      </c>
      <c r="C104" s="48"/>
      <c r="D104" s="48">
        <v>55708536</v>
      </c>
      <c r="E104" s="48">
        <v>11117984.5</v>
      </c>
      <c r="F104" s="48">
        <v>2247660</v>
      </c>
      <c r="G104" s="48">
        <v>382673.45</v>
      </c>
      <c r="H104" s="48">
        <v>4</v>
      </c>
      <c r="I104" s="48">
        <v>3</v>
      </c>
      <c r="J104" s="48">
        <v>0.5</v>
      </c>
      <c r="K104" s="48">
        <v>0.7</v>
      </c>
      <c r="L104" s="48"/>
      <c r="M104" s="48">
        <f aca="true" t="shared" si="2" ref="M104:M112">SUM(B104:L104)</f>
        <v>71370362.15</v>
      </c>
    </row>
    <row r="105" spans="1:13" ht="12.75">
      <c r="A105" s="54">
        <v>42004</v>
      </c>
      <c r="B105" s="48">
        <v>1859030</v>
      </c>
      <c r="C105" s="48"/>
      <c r="D105" s="48">
        <v>51095521</v>
      </c>
      <c r="E105" s="48">
        <v>11307620.5</v>
      </c>
      <c r="F105" s="48">
        <v>2138600.2</v>
      </c>
      <c r="G105" s="48">
        <v>366693.3</v>
      </c>
      <c r="H105" s="48">
        <v>8.36</v>
      </c>
      <c r="I105" s="48">
        <v>3.35</v>
      </c>
      <c r="J105" s="48">
        <v>1.25</v>
      </c>
      <c r="K105" s="48">
        <v>0.962</v>
      </c>
      <c r="L105" s="48"/>
      <c r="M105" s="48">
        <f t="shared" si="2"/>
        <v>66767478.922</v>
      </c>
    </row>
    <row r="106" spans="1:13" ht="12.75">
      <c r="A106" s="54">
        <v>42094</v>
      </c>
      <c r="B106" s="48">
        <v>2032530</v>
      </c>
      <c r="C106" s="48"/>
      <c r="D106" s="48">
        <v>56791946</v>
      </c>
      <c r="E106" s="48">
        <v>12676871.5</v>
      </c>
      <c r="F106" s="48">
        <v>2362518.8</v>
      </c>
      <c r="G106" s="48">
        <v>414236.3</v>
      </c>
      <c r="H106" s="48">
        <v>4.62</v>
      </c>
      <c r="I106" s="48">
        <v>3.26</v>
      </c>
      <c r="J106" s="48">
        <v>0.99</v>
      </c>
      <c r="K106" s="48">
        <v>0.744</v>
      </c>
      <c r="L106" s="48"/>
      <c r="M106" s="48">
        <f t="shared" si="2"/>
        <v>74278112.214</v>
      </c>
    </row>
    <row r="107" spans="1:13" ht="12.75">
      <c r="A107" s="54">
        <v>42185</v>
      </c>
      <c r="B107" s="48">
        <f>+'[1]NOTES REDEEMED (Q2_15)'!$H$6/1000</f>
        <v>1829035</v>
      </c>
      <c r="C107" s="48"/>
      <c r="D107" s="48">
        <f>+'[1]NOTES REDEEMED (Q2_15)'!$H$7/1000</f>
        <v>60284813</v>
      </c>
      <c r="E107" s="48">
        <f>+'[1]NOTES REDEEMED (Q2_15)'!$H$8/1000</f>
        <v>11812044</v>
      </c>
      <c r="F107" s="48">
        <f>+'[1]NOTES REDEEMED (Q2_15)'!$H$9/1000</f>
        <v>2291123.5</v>
      </c>
      <c r="G107" s="48">
        <f>+'[1]NOTES REDEEMED (Q2_15)'!$H$10/1000</f>
        <v>398853.4</v>
      </c>
      <c r="H107" s="48">
        <f>+'[1]NOTES REDEEMED (Q2_15)'!$H$11/1000</f>
        <v>7.36</v>
      </c>
      <c r="I107" s="48">
        <f>+'[1]NOTES REDEEMED (Q2_15)'!$H$12/1000</f>
        <v>1.64</v>
      </c>
      <c r="J107" s="48">
        <f>+'[1]NOTES REDEEMED (Q2_15)'!$H$13/1000</f>
        <v>0.18</v>
      </c>
      <c r="K107" s="48">
        <f>+'[1]NOTES REDEEMED (Q2_15)'!$H$14/1000</f>
        <v>6.858</v>
      </c>
      <c r="L107" s="48"/>
      <c r="M107" s="48">
        <f t="shared" si="2"/>
        <v>76615884.93800001</v>
      </c>
    </row>
    <row r="108" spans="1:13" ht="12.75">
      <c r="A108" s="54">
        <v>42277</v>
      </c>
      <c r="B108" s="48">
        <v>3484600</v>
      </c>
      <c r="C108" s="48"/>
      <c r="D108" s="48">
        <v>61603561</v>
      </c>
      <c r="E108" s="48">
        <v>11091905</v>
      </c>
      <c r="F108" s="48">
        <v>2162580</v>
      </c>
      <c r="G108" s="48">
        <v>392687</v>
      </c>
      <c r="H108" s="48">
        <v>2.42</v>
      </c>
      <c r="I108" s="48">
        <v>1.03</v>
      </c>
      <c r="J108" s="48">
        <v>0</v>
      </c>
      <c r="K108" s="48">
        <v>0.006</v>
      </c>
      <c r="L108" s="48"/>
      <c r="M108" s="48">
        <f t="shared" si="2"/>
        <v>78735336.456</v>
      </c>
    </row>
    <row r="109" spans="1:13" ht="12.75">
      <c r="A109" s="54">
        <v>42369</v>
      </c>
      <c r="B109" s="48">
        <f>+'[2]NOTES REDEEMED FR FI''s (Q4_15)'!$D$13/1000</f>
        <v>4864200</v>
      </c>
      <c r="C109" s="48"/>
      <c r="D109" s="48">
        <f>+'[2]NOTES REDEEMED FR FI''s (Q4_15)'!$E$13/1000</f>
        <v>55699383</v>
      </c>
      <c r="E109" s="48">
        <f>+'[2]NOTES REDEEMED FR FI''s (Q4_15)'!$F$13/1000</f>
        <v>10082358.5</v>
      </c>
      <c r="F109" s="48">
        <f>+'[2]NOTES REDEEMED FR FI''s (Q4_15)'!$G$13/1000</f>
        <v>2050607.6</v>
      </c>
      <c r="G109" s="48">
        <f>+'[2]NOTES REDEEMED FR FI''s (Q4_15)'!$H$13/1000</f>
        <v>373739.95</v>
      </c>
      <c r="H109" s="48">
        <f>+'[2]NOTES REDEEMED FR FI''s (Q4_15)'!I13/1000</f>
        <v>2.94</v>
      </c>
      <c r="I109" s="48">
        <f>+'[2]NOTES REDEEMED FR FI''s (Q4_15)'!J13/1000</f>
        <v>1.44</v>
      </c>
      <c r="J109" s="48">
        <f>+'[2]NOTES REDEEMED FR FI''s (Q4_15)'!K13/1000</f>
        <v>0.48</v>
      </c>
      <c r="K109" s="48">
        <f>+'[2]NOTES REDEEMED FR FI''s (Q4_15)'!L13/1000</f>
        <v>0.33</v>
      </c>
      <c r="L109" s="48"/>
      <c r="M109" s="48">
        <f t="shared" si="2"/>
        <v>73070294.24</v>
      </c>
    </row>
    <row r="110" spans="1:14" ht="12.75">
      <c r="A110" s="54">
        <v>42460</v>
      </c>
      <c r="B110" s="48">
        <f>'[3]NOTES REDEEMED FR FI''s (Q1_16)'!$D$13/1000</f>
        <v>6285715</v>
      </c>
      <c r="C110" s="48"/>
      <c r="D110" s="48">
        <f>'[3]NOTES REDEEMED FR FI''s (Q1_16)'!$E$13/1000</f>
        <v>60950085</v>
      </c>
      <c r="E110" s="48">
        <f>'[3]NOTES REDEEMED FR FI''s (Q1_16)'!$F$13/1000</f>
        <v>11301389.5</v>
      </c>
      <c r="F110" s="48">
        <f>'[3]NOTES REDEEMED FR FI''s (Q1_16)'!$G$13/1000</f>
        <v>2018384.7</v>
      </c>
      <c r="G110" s="48">
        <f>'[3]NOTES REDEEMED FR FI''s (Q1_16)'!$H$13/1000</f>
        <v>372592.85</v>
      </c>
      <c r="H110" s="48">
        <f>'[3]NOTES REDEEMED FR FI''s (Q1_16)'!$I$13/1000</f>
        <v>5.1</v>
      </c>
      <c r="I110" s="48">
        <f>'[3]NOTES REDEEMED FR FI''s (Q1_16)'!$J$13/1000</f>
        <v>0.83</v>
      </c>
      <c r="J110" s="48">
        <f>'[3]NOTES REDEEMED FR FI''s (Q1_16)'!$K$13/1000</f>
        <v>0.245</v>
      </c>
      <c r="K110" s="48">
        <f>'[3]NOTES REDEEMED FR FI''s (Q1_16)'!$L$13/1000</f>
        <v>0.254</v>
      </c>
      <c r="L110" s="48"/>
      <c r="M110" s="48">
        <f t="shared" si="2"/>
        <v>80928173.47899999</v>
      </c>
      <c r="N110" s="27"/>
    </row>
    <row r="111" spans="1:14" ht="12.75">
      <c r="A111" s="54">
        <v>42551</v>
      </c>
      <c r="B111" s="48">
        <f>'[4]NOTES REDEEMED (Q2_16)'!$H$6/1000</f>
        <v>7867055</v>
      </c>
      <c r="C111" s="48"/>
      <c r="D111" s="48">
        <f>'[4]NOTES REDEEMED (Q2_16)'!$H$7/1000</f>
        <v>61504052</v>
      </c>
      <c r="E111" s="48">
        <f>'[4]NOTES REDEEMED (Q2_16)'!$H$8/1000</f>
        <v>11287137.5</v>
      </c>
      <c r="F111" s="48">
        <f>'[4]NOTES REDEEMED (Q2_16)'!$H$9/1000</f>
        <v>2110566.1</v>
      </c>
      <c r="G111" s="48">
        <f>'[4]NOTES REDEEMED (Q2_16)'!$H$10/1000</f>
        <v>392145</v>
      </c>
      <c r="H111" s="48">
        <f>'[4]NOTES REDEEMED (Q2_16)'!$H$11/1000</f>
        <v>1.38</v>
      </c>
      <c r="I111" s="48">
        <f>'[4]NOTES REDEEMED (Q2_16)'!$H$12/1000</f>
        <v>0.23</v>
      </c>
      <c r="J111" s="48">
        <f>'[4]NOTES REDEEMED (Q2_16)'!$H$13/1000</f>
        <v>0.06</v>
      </c>
      <c r="K111" s="48">
        <f>'[4]NOTES REDEEMED (Q2_16)'!$H$14/1000</f>
        <v>0.24</v>
      </c>
      <c r="L111" s="48">
        <f>'[4]NOTES REDEEMED (Q2_16)'!$H$15/1000</f>
        <v>0.049</v>
      </c>
      <c r="M111" s="48">
        <f t="shared" si="2"/>
        <v>83160957.55899999</v>
      </c>
      <c r="N111" s="27"/>
    </row>
    <row r="112" spans="1:14" ht="12.75">
      <c r="A112" s="54">
        <v>42643</v>
      </c>
      <c r="B112" s="48">
        <f>'[5]NOTES REDEEMED (Q3_16)'!$H$6/1000</f>
        <v>8753225</v>
      </c>
      <c r="C112" s="48"/>
      <c r="D112" s="48">
        <f>'[5]NOTES REDEEMED (Q3_16)'!$H$7/1000</f>
        <v>62236295</v>
      </c>
      <c r="E112" s="48">
        <f>'[5]NOTES REDEEMED (Q3_16)'!$H$8/1000</f>
        <v>10881629.5</v>
      </c>
      <c r="F112" s="48">
        <f>'[5]NOTES REDEEMED (Q3_16)'!$H$9/1000</f>
        <v>2078763.2</v>
      </c>
      <c r="G112" s="48">
        <f>'[5]NOTES REDEEMED (Q3_16)'!$H$10/1000</f>
        <v>393201.55</v>
      </c>
      <c r="H112" s="48">
        <f>'[5]NOTES REDEEMED (Q3_16)'!$H$11/1000</f>
        <v>3.32</v>
      </c>
      <c r="I112" s="48">
        <f>'[5]NOTES REDEEMED (Q3_16)'!$H$12/1000</f>
        <v>1.54</v>
      </c>
      <c r="J112" s="48">
        <f>'[5]NOTES REDEEMED (Q3_16)'!$H$13/1000</f>
        <v>0.285</v>
      </c>
      <c r="K112" s="48">
        <f>'[5]NOTES REDEEMED (Q3_16)'!$H$14/1000</f>
        <v>0.438</v>
      </c>
      <c r="L112" s="48">
        <f>'[5]NOTES REDEEMED (Q3_16)'!$H$15/1000</f>
        <v>0.087</v>
      </c>
      <c r="M112" s="48">
        <f t="shared" si="2"/>
        <v>84343119.91999999</v>
      </c>
      <c r="N112" s="27"/>
    </row>
    <row r="113" spans="1:14" ht="12.75">
      <c r="A113" s="54">
        <v>42735</v>
      </c>
      <c r="B113" s="48">
        <f>'[6]NOTES REDEEMED (Q4_16)'!$H$6/1000</f>
        <v>9350125</v>
      </c>
      <c r="C113" s="48"/>
      <c r="D113" s="48">
        <f>'[6]NOTES REDEEMED (Q4_16)'!$H$7/1000</f>
        <v>55771173</v>
      </c>
      <c r="E113" s="48">
        <f>'[7]NOTES REDEEMED (Q4_16)'!$H$8/1000</f>
        <v>12396780.5</v>
      </c>
      <c r="F113" s="48">
        <f>'[7]NOTES REDEEMED (Q4_16)'!$H$9/1000</f>
        <v>1967453.7</v>
      </c>
      <c r="G113" s="48">
        <f>'[7]NOTES REDEEMED (Q4_16)'!$H$10/1000</f>
        <v>364658.3</v>
      </c>
      <c r="H113" s="48">
        <f>'[6]NOTES REDEEMED (Q4_16)'!$H$11/1000</f>
        <v>16.84</v>
      </c>
      <c r="I113" s="48">
        <f>'[7]NOTES REDEEMED (Q4_16)'!$H$12/1000</f>
        <v>1.8</v>
      </c>
      <c r="J113" s="48">
        <f>'[7]NOTES REDEEMED (Q4_16)'!$H$13/1000</f>
        <v>4.4</v>
      </c>
      <c r="K113" s="48">
        <f>'[7]NOTES REDEEMED (Q4_16)'!$H$14/1000</f>
        <v>1.692</v>
      </c>
      <c r="L113" s="48">
        <f>'[7]NOTES REDEEMED (Q4_16)'!$H$15/1000</f>
        <v>0.097</v>
      </c>
      <c r="M113" s="48">
        <f aca="true" t="shared" si="3" ref="M113:M120">SUM(B113:L113)</f>
        <v>79850215.32900001</v>
      </c>
      <c r="N113" s="27"/>
    </row>
    <row r="114" spans="1:14" ht="12.75">
      <c r="A114" s="54">
        <v>42825</v>
      </c>
      <c r="B114" s="48">
        <f>'[8]NOTES REDEEMED (Q1_17)'!$H$6/1000</f>
        <v>10808170</v>
      </c>
      <c r="C114" s="48"/>
      <c r="D114" s="48">
        <f>'[8]NOTES REDEEMED (Q1_17)'!$H$7/1000</f>
        <v>69521683</v>
      </c>
      <c r="E114" s="48">
        <f>'[8]NOTES REDEEMED (Q1_17)'!$H$8/1000</f>
        <v>11911443</v>
      </c>
      <c r="F114" s="48">
        <f>'[8]NOTES REDEEMED (Q1_17)'!$H$9/1000</f>
        <v>2189442</v>
      </c>
      <c r="G114" s="48">
        <f>'[8]NOTES REDEEMED (Q1_17)'!$H$10/1000</f>
        <v>410197.25</v>
      </c>
      <c r="H114" s="48">
        <f>'[8]NOTES REDEEMED (Q1_17)'!$H$11/1000</f>
        <v>1</v>
      </c>
      <c r="I114" s="48">
        <f>'[8]NOTES REDEEMED (Q1_17)'!$H$12/1000</f>
        <v>0.9</v>
      </c>
      <c r="J114" s="48">
        <f>'[8]NOTES REDEEMED (Q1_17)'!$H$13</f>
        <v>0</v>
      </c>
      <c r="K114" s="48">
        <f>'[8]NOTES REDEEMED (Q1_17)'!$H$14</f>
        <v>0</v>
      </c>
      <c r="L114" s="48">
        <f>'[8]NOTES REDEEMED (Q1_17)'!$H$15</f>
        <v>0</v>
      </c>
      <c r="M114" s="48">
        <f t="shared" si="3"/>
        <v>94840937.15</v>
      </c>
      <c r="N114" s="27"/>
    </row>
    <row r="115" spans="1:14" ht="12.75">
      <c r="A115" s="54">
        <v>42916</v>
      </c>
      <c r="B115" s="48">
        <f>'[9]Quarter Ending June 2017'!$E$7</f>
        <v>10752175</v>
      </c>
      <c r="C115" s="48"/>
      <c r="D115" s="48">
        <f>'[9]Quarter Ending June 2017'!$E$8</f>
        <v>65340107</v>
      </c>
      <c r="E115" s="48">
        <f>'[9]Quarter Ending June 2017'!$E$9</f>
        <v>10842147.5</v>
      </c>
      <c r="F115" s="48">
        <f>'[9]Quarter Ending June 2017'!$E$10</f>
        <v>2025386.9</v>
      </c>
      <c r="G115" s="48">
        <f>'[9]Quarter Ending June 2017'!$E$11</f>
        <v>390726.35</v>
      </c>
      <c r="H115" s="48"/>
      <c r="I115" s="48"/>
      <c r="J115" s="48"/>
      <c r="K115" s="48"/>
      <c r="L115" s="48"/>
      <c r="M115" s="48">
        <f t="shared" si="3"/>
        <v>89350542.75</v>
      </c>
      <c r="N115" s="27"/>
    </row>
    <row r="116" spans="1:14" ht="12.75">
      <c r="A116" s="54">
        <v>43008</v>
      </c>
      <c r="B116" s="48">
        <v>11147265</v>
      </c>
      <c r="C116" s="48"/>
      <c r="D116" s="48">
        <v>65812807</v>
      </c>
      <c r="E116" s="48">
        <v>11902025</v>
      </c>
      <c r="F116" s="48">
        <v>1966509</v>
      </c>
      <c r="G116" s="48">
        <v>370231</v>
      </c>
      <c r="H116" s="48">
        <v>10</v>
      </c>
      <c r="I116" s="48">
        <v>3</v>
      </c>
      <c r="J116" s="48">
        <v>0</v>
      </c>
      <c r="K116" s="48">
        <v>0</v>
      </c>
      <c r="L116" s="48">
        <v>0</v>
      </c>
      <c r="M116" s="48">
        <f t="shared" si="3"/>
        <v>91198850</v>
      </c>
      <c r="N116" s="27"/>
    </row>
    <row r="117" spans="1:14" ht="12.75">
      <c r="A117" s="54">
        <v>43100</v>
      </c>
      <c r="B117" s="48">
        <v>13400675</v>
      </c>
      <c r="C117" s="48"/>
      <c r="D117" s="48">
        <v>67239332</v>
      </c>
      <c r="E117" s="48">
        <v>12357399</v>
      </c>
      <c r="F117" s="48">
        <v>1966867</v>
      </c>
      <c r="G117" s="48">
        <v>371945</v>
      </c>
      <c r="H117" s="48">
        <v>5</v>
      </c>
      <c r="I117" s="48">
        <v>2</v>
      </c>
      <c r="J117" s="48">
        <v>1</v>
      </c>
      <c r="K117" s="48">
        <v>1</v>
      </c>
      <c r="L117" s="48">
        <v>0</v>
      </c>
      <c r="M117" s="48">
        <f t="shared" si="3"/>
        <v>95336227</v>
      </c>
      <c r="N117" s="27"/>
    </row>
    <row r="118" spans="1:14" ht="12.75">
      <c r="A118" s="54">
        <v>43190</v>
      </c>
      <c r="B118" s="48">
        <v>17974965</v>
      </c>
      <c r="C118" s="48"/>
      <c r="D118" s="48">
        <v>62921974</v>
      </c>
      <c r="E118" s="48">
        <v>11596441</v>
      </c>
      <c r="F118" s="48">
        <v>1979414</v>
      </c>
      <c r="G118" s="48">
        <v>340224</v>
      </c>
      <c r="H118" s="48"/>
      <c r="I118" s="48"/>
      <c r="J118" s="48"/>
      <c r="K118" s="48"/>
      <c r="L118" s="48"/>
      <c r="M118" s="48">
        <f t="shared" si="3"/>
        <v>94813018</v>
      </c>
      <c r="N118" s="27"/>
    </row>
    <row r="119" spans="1:14" ht="12.75">
      <c r="A119" s="54">
        <v>43281</v>
      </c>
      <c r="B119" s="48">
        <v>14158405</v>
      </c>
      <c r="C119" s="48"/>
      <c r="D119" s="48">
        <v>54486611</v>
      </c>
      <c r="E119" s="48">
        <v>10046942</v>
      </c>
      <c r="F119" s="48">
        <v>1907604</v>
      </c>
      <c r="G119" s="48">
        <v>356716</v>
      </c>
      <c r="H119" s="48">
        <v>11</v>
      </c>
      <c r="I119" s="48">
        <v>1</v>
      </c>
      <c r="J119" s="48">
        <v>1</v>
      </c>
      <c r="K119" s="48">
        <v>1</v>
      </c>
      <c r="L119" s="48">
        <v>0</v>
      </c>
      <c r="M119" s="48">
        <f t="shared" si="3"/>
        <v>80956292</v>
      </c>
      <c r="N119" s="27"/>
    </row>
    <row r="120" spans="1:14" ht="12.75">
      <c r="A120" s="54">
        <v>43373</v>
      </c>
      <c r="B120" s="48">
        <v>13328640</v>
      </c>
      <c r="C120" s="48"/>
      <c r="D120" s="48">
        <v>52420708</v>
      </c>
      <c r="E120" s="48">
        <v>10472041</v>
      </c>
      <c r="F120" s="48">
        <v>1600506</v>
      </c>
      <c r="G120" s="48">
        <v>331193</v>
      </c>
      <c r="H120" s="48">
        <v>5</v>
      </c>
      <c r="I120" s="48">
        <v>2</v>
      </c>
      <c r="J120" s="48">
        <v>0</v>
      </c>
      <c r="K120" s="48">
        <v>0</v>
      </c>
      <c r="L120" s="48">
        <v>0</v>
      </c>
      <c r="M120" s="48">
        <f t="shared" si="3"/>
        <v>78153095</v>
      </c>
      <c r="N120" s="27"/>
    </row>
    <row r="121" spans="1:14" ht="12.75">
      <c r="A121" s="54">
        <v>43465</v>
      </c>
      <c r="B121" s="48">
        <v>10777745</v>
      </c>
      <c r="C121" s="48"/>
      <c r="D121" s="48">
        <v>44338912</v>
      </c>
      <c r="E121" s="48">
        <v>9551680</v>
      </c>
      <c r="F121" s="48">
        <v>1565469</v>
      </c>
      <c r="G121" s="48">
        <v>334402</v>
      </c>
      <c r="H121" s="48">
        <v>2</v>
      </c>
      <c r="I121" s="48">
        <v>1</v>
      </c>
      <c r="J121" s="48">
        <v>0</v>
      </c>
      <c r="K121" s="48">
        <v>0</v>
      </c>
      <c r="L121" s="48">
        <v>0</v>
      </c>
      <c r="M121" s="48">
        <f>SUM(B121:L121)</f>
        <v>66568211</v>
      </c>
      <c r="N121" s="27"/>
    </row>
    <row r="122" spans="1:14" ht="12.75">
      <c r="A122" s="54">
        <v>43555</v>
      </c>
      <c r="B122" s="48">
        <v>14107815</v>
      </c>
      <c r="C122" s="48"/>
      <c r="D122" s="48">
        <v>56689241</v>
      </c>
      <c r="E122" s="48">
        <v>10406813</v>
      </c>
      <c r="F122" s="48">
        <v>1502500</v>
      </c>
      <c r="G122" s="48">
        <v>305783</v>
      </c>
      <c r="H122" s="48">
        <v>32.04</v>
      </c>
      <c r="I122" s="48">
        <v>7.73</v>
      </c>
      <c r="J122" s="48">
        <v>0.38</v>
      </c>
      <c r="K122" s="48">
        <v>0.182</v>
      </c>
      <c r="L122" s="48">
        <f>13/1000</f>
        <v>0.013</v>
      </c>
      <c r="M122" s="48">
        <f>SUM(B122:L122)</f>
        <v>83012192.345</v>
      </c>
      <c r="N122" s="27"/>
    </row>
    <row r="123" spans="1:14" ht="12.75">
      <c r="A123" s="54">
        <v>43646</v>
      </c>
      <c r="B123" s="48">
        <v>13067720</v>
      </c>
      <c r="C123" s="48"/>
      <c r="D123" s="48">
        <v>48896919</v>
      </c>
      <c r="E123" s="48">
        <v>10076726</v>
      </c>
      <c r="F123" s="48">
        <v>1440515</v>
      </c>
      <c r="G123" s="48">
        <v>307264</v>
      </c>
      <c r="H123" s="48">
        <v>1</v>
      </c>
      <c r="I123" s="48">
        <v>0.38</v>
      </c>
      <c r="J123" s="48">
        <v>0.182</v>
      </c>
      <c r="K123" s="48">
        <f>13/1000</f>
        <v>0.013</v>
      </c>
      <c r="L123" s="48">
        <f>13/1000</f>
        <v>0.013</v>
      </c>
      <c r="M123" s="48">
        <f>SUM(B123:L123)</f>
        <v>73789145.58799998</v>
      </c>
      <c r="N123" s="27"/>
    </row>
    <row r="124" spans="1:14" ht="12.75">
      <c r="A124" s="54">
        <v>43738</v>
      </c>
      <c r="B124" s="48">
        <v>15859355</v>
      </c>
      <c r="C124" s="48"/>
      <c r="D124" s="48">
        <v>49807388</v>
      </c>
      <c r="E124" s="48">
        <v>10106634</v>
      </c>
      <c r="F124" s="48">
        <v>1373490</v>
      </c>
      <c r="G124" s="48">
        <v>276821</v>
      </c>
      <c r="H124" s="48">
        <v>1</v>
      </c>
      <c r="I124" s="48">
        <v>0.38</v>
      </c>
      <c r="J124" s="48">
        <v>1</v>
      </c>
      <c r="K124" s="48">
        <v>6</v>
      </c>
      <c r="L124" s="48">
        <f>13/1000</f>
        <v>0.013</v>
      </c>
      <c r="M124" s="48">
        <f>SUM(B124:L124)</f>
        <v>77423696.39299999</v>
      </c>
      <c r="N124" s="27"/>
    </row>
    <row r="125" spans="1:14" ht="12.75">
      <c r="A125" s="54">
        <v>43830</v>
      </c>
      <c r="B125" s="48">
        <v>16269055</v>
      </c>
      <c r="C125" s="48"/>
      <c r="D125" s="48">
        <v>52667600</v>
      </c>
      <c r="E125" s="48">
        <v>9612035</v>
      </c>
      <c r="F125" s="48">
        <v>1355596</v>
      </c>
      <c r="G125" s="48">
        <v>276545</v>
      </c>
      <c r="H125" s="48">
        <v>4</v>
      </c>
      <c r="I125" s="48">
        <v>11</v>
      </c>
      <c r="J125" s="48">
        <v>1</v>
      </c>
      <c r="K125" s="48">
        <v>1</v>
      </c>
      <c r="L125" s="48">
        <v>0</v>
      </c>
      <c r="M125" s="48">
        <f>SUM(B125:L125)</f>
        <v>80180848</v>
      </c>
      <c r="N125" s="27"/>
    </row>
    <row r="126" spans="1:14" ht="12.75">
      <c r="A126" s="54">
        <v>43921</v>
      </c>
      <c r="B126" s="48">
        <v>17697250</v>
      </c>
      <c r="C126" s="48"/>
      <c r="D126" s="48">
        <v>53656223</v>
      </c>
      <c r="E126" s="48">
        <v>9026840</v>
      </c>
      <c r="F126" s="48">
        <v>1294601</v>
      </c>
      <c r="G126" s="48">
        <v>275399</v>
      </c>
      <c r="H126" s="48">
        <v>5</v>
      </c>
      <c r="I126" s="48">
        <v>1</v>
      </c>
      <c r="J126" s="48">
        <v>0</v>
      </c>
      <c r="K126" s="48">
        <v>1</v>
      </c>
      <c r="L126" s="48">
        <v>0</v>
      </c>
      <c r="M126" s="48">
        <f aca="true" t="shared" si="4" ref="M126:M142">SUM(B126:L126)</f>
        <v>81950320</v>
      </c>
      <c r="N126" s="27"/>
    </row>
    <row r="127" spans="1:14" ht="12.75">
      <c r="A127" s="54">
        <v>44012</v>
      </c>
      <c r="B127" s="48">
        <v>10643465</v>
      </c>
      <c r="C127" s="48"/>
      <c r="D127" s="48">
        <v>42760010</v>
      </c>
      <c r="E127" s="48">
        <v>6736145</v>
      </c>
      <c r="F127" s="48">
        <v>1104379</v>
      </c>
      <c r="G127" s="48">
        <v>231778</v>
      </c>
      <c r="H127" s="48">
        <v>2</v>
      </c>
      <c r="I127" s="48">
        <v>1</v>
      </c>
      <c r="J127" s="48">
        <v>0</v>
      </c>
      <c r="K127" s="48">
        <v>0</v>
      </c>
      <c r="L127" s="48">
        <v>0</v>
      </c>
      <c r="M127" s="48">
        <f t="shared" si="4"/>
        <v>61475780</v>
      </c>
      <c r="N127" s="27"/>
    </row>
    <row r="128" spans="1:14" ht="12.75">
      <c r="A128" s="54">
        <v>44104</v>
      </c>
      <c r="B128" s="48">
        <v>11645405</v>
      </c>
      <c r="C128" s="48"/>
      <c r="D128" s="48">
        <v>43789290</v>
      </c>
      <c r="E128" s="48">
        <v>3995918</v>
      </c>
      <c r="F128" s="48">
        <v>457222</v>
      </c>
      <c r="G128" s="48">
        <v>78125</v>
      </c>
      <c r="H128" s="48">
        <v>2</v>
      </c>
      <c r="I128" s="48">
        <v>1</v>
      </c>
      <c r="J128" s="48">
        <v>0</v>
      </c>
      <c r="K128" s="48">
        <v>0</v>
      </c>
      <c r="L128" s="48">
        <v>0</v>
      </c>
      <c r="M128" s="48">
        <f t="shared" si="4"/>
        <v>59965963</v>
      </c>
      <c r="N128" s="27"/>
    </row>
    <row r="129" spans="1:14" ht="12.75">
      <c r="A129" s="54">
        <v>44196</v>
      </c>
      <c r="B129" s="48">
        <v>12635135</v>
      </c>
      <c r="C129" s="48"/>
      <c r="D129" s="48">
        <v>46281621</v>
      </c>
      <c r="E129" s="48">
        <v>4490871</v>
      </c>
      <c r="F129" s="48">
        <v>836394</v>
      </c>
      <c r="G129" s="48">
        <v>144289</v>
      </c>
      <c r="H129" s="48">
        <v>21</v>
      </c>
      <c r="I129" s="48">
        <v>9</v>
      </c>
      <c r="J129" s="48">
        <v>2</v>
      </c>
      <c r="K129" s="48">
        <v>2</v>
      </c>
      <c r="L129" s="48">
        <v>0</v>
      </c>
      <c r="M129" s="48">
        <f t="shared" si="4"/>
        <v>64388344</v>
      </c>
      <c r="N129" s="27"/>
    </row>
    <row r="130" spans="1:13" ht="12.75">
      <c r="A130" s="54">
        <v>44286</v>
      </c>
      <c r="B130" s="48">
        <v>14328125</v>
      </c>
      <c r="C130" s="48"/>
      <c r="D130" s="48">
        <v>50688604</v>
      </c>
      <c r="E130" s="48">
        <v>5120892</v>
      </c>
      <c r="F130" s="48">
        <v>884398</v>
      </c>
      <c r="G130" s="48">
        <v>122159</v>
      </c>
      <c r="H130" s="48">
        <v>7</v>
      </c>
      <c r="I130" s="48">
        <v>4</v>
      </c>
      <c r="J130" s="48">
        <v>2</v>
      </c>
      <c r="K130" s="48">
        <v>2</v>
      </c>
      <c r="L130" s="48">
        <v>0</v>
      </c>
      <c r="M130" s="48">
        <f t="shared" si="4"/>
        <v>71144193</v>
      </c>
    </row>
    <row r="131" spans="1:14" ht="12.75">
      <c r="A131" s="54">
        <v>44377</v>
      </c>
      <c r="B131" s="48">
        <v>19548095</v>
      </c>
      <c r="C131" s="48"/>
      <c r="D131" s="48">
        <v>50779516</v>
      </c>
      <c r="E131" s="48">
        <v>7150863</v>
      </c>
      <c r="F131" s="48">
        <v>931314</v>
      </c>
      <c r="G131" s="48">
        <v>134624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f t="shared" si="4"/>
        <v>78544412</v>
      </c>
      <c r="N131" s="27"/>
    </row>
    <row r="132" spans="1:14" ht="12.75">
      <c r="A132" s="54">
        <v>44469</v>
      </c>
      <c r="B132" s="48">
        <v>15028995</v>
      </c>
      <c r="C132" s="48"/>
      <c r="D132" s="48">
        <v>46167704</v>
      </c>
      <c r="E132" s="48">
        <v>6780770</v>
      </c>
      <c r="F132" s="48">
        <v>664200</v>
      </c>
      <c r="G132" s="48">
        <v>102676</v>
      </c>
      <c r="H132" s="48">
        <v>1</v>
      </c>
      <c r="I132" s="48"/>
      <c r="J132" s="48"/>
      <c r="K132" s="48"/>
      <c r="L132" s="48"/>
      <c r="M132" s="48">
        <f t="shared" si="4"/>
        <v>68744346</v>
      </c>
      <c r="N132" s="27"/>
    </row>
    <row r="133" spans="1:17" ht="12.75">
      <c r="A133" s="54">
        <v>44561</v>
      </c>
      <c r="B133" s="48">
        <v>19272585</v>
      </c>
      <c r="C133" s="48"/>
      <c r="D133" s="48">
        <v>50878068</v>
      </c>
      <c r="E133" s="48">
        <v>4065634</v>
      </c>
      <c r="F133" s="48">
        <v>759406</v>
      </c>
      <c r="G133" s="48">
        <v>105767</v>
      </c>
      <c r="H133" s="48"/>
      <c r="I133" s="48"/>
      <c r="J133" s="48"/>
      <c r="K133" s="48"/>
      <c r="L133" s="48"/>
      <c r="M133" s="48">
        <f t="shared" si="4"/>
        <v>75081460</v>
      </c>
      <c r="N133" s="27"/>
      <c r="O133" s="49"/>
      <c r="P133" s="49"/>
      <c r="Q133" s="49"/>
    </row>
    <row r="134" spans="1:17" ht="12.75">
      <c r="A134" s="54">
        <v>44651</v>
      </c>
      <c r="B134" s="48">
        <v>34983125</v>
      </c>
      <c r="C134" s="48"/>
      <c r="D134" s="48">
        <v>63736944</v>
      </c>
      <c r="E134" s="48">
        <v>5750737</v>
      </c>
      <c r="F134" s="48">
        <v>990270.9</v>
      </c>
      <c r="G134" s="48">
        <v>158333.9</v>
      </c>
      <c r="H134" s="48"/>
      <c r="I134" s="48"/>
      <c r="J134" s="48"/>
      <c r="K134" s="48"/>
      <c r="L134" s="48"/>
      <c r="M134" s="48">
        <f t="shared" si="4"/>
        <v>105619410.80000001</v>
      </c>
      <c r="N134" s="27"/>
      <c r="O134" s="49"/>
      <c r="P134" s="49"/>
      <c r="Q134" s="49"/>
    </row>
    <row r="135" spans="1:17" ht="12.75">
      <c r="A135" s="54">
        <v>44742</v>
      </c>
      <c r="B135" s="48">
        <v>31637860</v>
      </c>
      <c r="C135" s="48"/>
      <c r="D135" s="48">
        <v>54318009</v>
      </c>
      <c r="E135" s="48">
        <v>5575948</v>
      </c>
      <c r="F135" s="48">
        <v>1063364.8</v>
      </c>
      <c r="G135" s="48">
        <v>161612.2</v>
      </c>
      <c r="H135" s="48">
        <v>1</v>
      </c>
      <c r="I135" s="48"/>
      <c r="J135" s="48"/>
      <c r="K135" s="48"/>
      <c r="L135" s="48"/>
      <c r="M135" s="48">
        <f t="shared" si="4"/>
        <v>92756795</v>
      </c>
      <c r="N135" s="27"/>
      <c r="O135" s="55"/>
      <c r="P135" s="55"/>
      <c r="Q135" s="55"/>
    </row>
    <row r="136" spans="1:17" ht="12.75">
      <c r="A136" s="54">
        <v>44834</v>
      </c>
      <c r="B136" s="48">
        <v>29232330</v>
      </c>
      <c r="C136" s="48"/>
      <c r="D136" s="48">
        <v>52088505</v>
      </c>
      <c r="E136" s="48">
        <v>4160779</v>
      </c>
      <c r="F136" s="48">
        <v>805610</v>
      </c>
      <c r="G136" s="48">
        <v>134267</v>
      </c>
      <c r="H136" s="48">
        <v>2</v>
      </c>
      <c r="I136" s="48"/>
      <c r="J136" s="48"/>
      <c r="K136" s="48"/>
      <c r="L136" s="48"/>
      <c r="M136" s="48">
        <f t="shared" si="4"/>
        <v>86421493</v>
      </c>
      <c r="N136" s="27"/>
      <c r="O136" s="55"/>
      <c r="P136" s="55"/>
      <c r="Q136" s="55"/>
    </row>
    <row r="137" spans="1:19" ht="12.75">
      <c r="A137" s="54">
        <v>44926</v>
      </c>
      <c r="B137" s="48">
        <v>27283200</v>
      </c>
      <c r="C137" s="48"/>
      <c r="D137" s="48">
        <v>50678857</v>
      </c>
      <c r="E137" s="48">
        <v>5170916</v>
      </c>
      <c r="F137" s="48">
        <v>1089584</v>
      </c>
      <c r="G137" s="48">
        <v>161933</v>
      </c>
      <c r="H137" s="48">
        <v>6</v>
      </c>
      <c r="I137" s="48">
        <v>2</v>
      </c>
      <c r="J137" s="48"/>
      <c r="K137" s="48"/>
      <c r="L137" s="48"/>
      <c r="M137" s="48">
        <f t="shared" si="4"/>
        <v>84384498</v>
      </c>
      <c r="N137" s="27"/>
      <c r="O137" s="55"/>
      <c r="P137" s="55"/>
      <c r="Q137" s="55"/>
      <c r="R137" s="55"/>
      <c r="S137" s="55"/>
    </row>
    <row r="138" spans="1:19" ht="12.75">
      <c r="A138" s="54">
        <v>45016</v>
      </c>
      <c r="B138" s="48">
        <v>39831860</v>
      </c>
      <c r="C138" s="48"/>
      <c r="D138" s="48">
        <v>60526531</v>
      </c>
      <c r="E138" s="48">
        <v>6190924</v>
      </c>
      <c r="F138" s="48">
        <v>1150602</v>
      </c>
      <c r="G138" s="48">
        <v>235766</v>
      </c>
      <c r="H138" s="48">
        <v>20</v>
      </c>
      <c r="I138" s="48">
        <v>8</v>
      </c>
      <c r="J138" s="48"/>
      <c r="K138" s="48"/>
      <c r="L138" s="48"/>
      <c r="M138" s="48">
        <f t="shared" si="4"/>
        <v>107935711</v>
      </c>
      <c r="N138" s="27"/>
      <c r="O138" s="55"/>
      <c r="P138" s="55"/>
      <c r="Q138" s="55"/>
      <c r="R138" s="55"/>
      <c r="S138" s="55"/>
    </row>
    <row r="139" spans="1:19" ht="12.75">
      <c r="A139" s="54">
        <v>45107</v>
      </c>
      <c r="B139" s="48">
        <v>37990310</v>
      </c>
      <c r="C139" s="48">
        <v>4000</v>
      </c>
      <c r="D139" s="48">
        <v>54784930</v>
      </c>
      <c r="E139" s="48">
        <v>5408462</v>
      </c>
      <c r="F139" s="48">
        <v>1091563</v>
      </c>
      <c r="G139" s="48">
        <v>238287</v>
      </c>
      <c r="H139" s="48">
        <v>16</v>
      </c>
      <c r="I139" s="48">
        <v>3</v>
      </c>
      <c r="J139" s="48"/>
      <c r="K139" s="48"/>
      <c r="L139" s="48"/>
      <c r="M139" s="48">
        <f t="shared" si="4"/>
        <v>99517571</v>
      </c>
      <c r="N139" s="27"/>
      <c r="O139" s="55"/>
      <c r="P139" s="55"/>
      <c r="Q139" s="55"/>
      <c r="R139" s="55"/>
      <c r="S139" s="55"/>
    </row>
    <row r="140" spans="1:19" ht="12.75">
      <c r="A140" s="54">
        <v>45199</v>
      </c>
      <c r="B140" s="48">
        <v>65706400</v>
      </c>
      <c r="C140" s="48">
        <v>9105814</v>
      </c>
      <c r="D140" s="48">
        <v>66514122</v>
      </c>
      <c r="E140" s="48">
        <v>7551748</v>
      </c>
      <c r="F140" s="48">
        <v>1657685</v>
      </c>
      <c r="G140" s="48">
        <v>409513</v>
      </c>
      <c r="H140" s="48"/>
      <c r="I140" s="48">
        <v>1</v>
      </c>
      <c r="J140" s="48"/>
      <c r="K140" s="48"/>
      <c r="L140" s="48"/>
      <c r="M140" s="48">
        <f t="shared" si="4"/>
        <v>150945283</v>
      </c>
      <c r="N140" s="27"/>
      <c r="O140" s="55"/>
      <c r="P140" s="55"/>
      <c r="Q140" s="55"/>
      <c r="R140" s="55"/>
      <c r="S140" s="55"/>
    </row>
    <row r="141" spans="1:19" ht="12.75">
      <c r="A141" s="54">
        <v>45291</v>
      </c>
      <c r="B141" s="48">
        <v>39417040</v>
      </c>
      <c r="C141" s="48">
        <v>10580508</v>
      </c>
      <c r="D141" s="48">
        <v>46026294</v>
      </c>
      <c r="E141" s="48">
        <v>5855672</v>
      </c>
      <c r="F141" s="48">
        <v>1252877.6</v>
      </c>
      <c r="G141" s="48">
        <v>312054.6</v>
      </c>
      <c r="H141" s="48"/>
      <c r="I141" s="48"/>
      <c r="J141" s="48"/>
      <c r="K141" s="48"/>
      <c r="L141" s="48"/>
      <c r="M141" s="48">
        <f t="shared" si="4"/>
        <v>103444446.19999999</v>
      </c>
      <c r="N141" s="27"/>
      <c r="O141" s="55"/>
      <c r="P141" s="55"/>
      <c r="Q141" s="55"/>
      <c r="R141" s="55"/>
      <c r="S141" s="55"/>
    </row>
    <row r="142" spans="1:19" ht="12.75">
      <c r="A142" s="54">
        <v>45382</v>
      </c>
      <c r="B142" s="48">
        <v>32972010</v>
      </c>
      <c r="C142" s="48">
        <v>7161488</v>
      </c>
      <c r="D142" s="48">
        <v>48907789</v>
      </c>
      <c r="E142" s="48">
        <v>5465866</v>
      </c>
      <c r="F142" s="48">
        <v>853095</v>
      </c>
      <c r="G142" s="48">
        <v>244135</v>
      </c>
      <c r="H142" s="48">
        <v>1</v>
      </c>
      <c r="I142" s="48"/>
      <c r="J142" s="48"/>
      <c r="K142" s="48"/>
      <c r="L142" s="48"/>
      <c r="M142" s="48">
        <f t="shared" si="4"/>
        <v>95604384</v>
      </c>
      <c r="N142" s="27"/>
      <c r="O142" s="55"/>
      <c r="P142" s="55"/>
      <c r="Q142" s="55"/>
      <c r="R142" s="55"/>
      <c r="S142" s="55"/>
    </row>
    <row r="143" spans="1:18" ht="12.75">
      <c r="A143" s="52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27"/>
      <c r="O143" s="55"/>
      <c r="P143" s="55"/>
      <c r="Q143" s="55"/>
      <c r="R143" s="55"/>
    </row>
    <row r="144" spans="1:18" ht="12.75">
      <c r="A144" s="52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27"/>
      <c r="O144" s="55"/>
      <c r="P144" s="55"/>
      <c r="Q144" s="55"/>
      <c r="R144" s="55"/>
    </row>
    <row r="145" spans="1:18" ht="12.75">
      <c r="A145" s="52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27"/>
      <c r="O145" s="55"/>
      <c r="P145" s="55"/>
      <c r="Q145" s="55"/>
      <c r="R145" s="55"/>
    </row>
    <row r="146" spans="1:18" ht="12.75">
      <c r="A146" s="52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27"/>
      <c r="O146" s="55"/>
      <c r="P146" s="55"/>
      <c r="Q146" s="55"/>
      <c r="R146" s="55"/>
    </row>
    <row r="147" spans="1:18" ht="12.75">
      <c r="A147" s="52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27"/>
      <c r="O147" s="55"/>
      <c r="P147" s="55"/>
      <c r="Q147" s="55"/>
      <c r="R147" s="55"/>
    </row>
    <row r="148" spans="1:18" ht="12.75">
      <c r="A148" s="52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27"/>
      <c r="O148" s="55"/>
      <c r="P148" s="55"/>
      <c r="Q148" s="55"/>
      <c r="R148" s="55"/>
    </row>
    <row r="149" spans="1:18" ht="12.75">
      <c r="A149" s="52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27"/>
      <c r="O149" s="49"/>
      <c r="P149" s="49"/>
      <c r="Q149" s="49"/>
      <c r="R149" s="55"/>
    </row>
    <row r="150" spans="1:18" ht="12.75">
      <c r="A150" s="52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27"/>
      <c r="O150" s="49"/>
      <c r="P150" s="49"/>
      <c r="Q150" s="49"/>
      <c r="R150" s="55"/>
    </row>
    <row r="151" spans="1:17" ht="12.75">
      <c r="A151" s="52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27"/>
      <c r="O151" s="49"/>
      <c r="P151" s="49"/>
      <c r="Q151" s="49"/>
    </row>
    <row r="152" spans="1:17" ht="12.75">
      <c r="A152" s="52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27"/>
      <c r="O152" s="55"/>
      <c r="P152" s="55"/>
      <c r="Q152" s="55"/>
    </row>
    <row r="153" spans="1:14" ht="12.75">
      <c r="A153" s="52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27"/>
    </row>
    <row r="154" spans="1:14" ht="12.75">
      <c r="A154" s="52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27"/>
    </row>
    <row r="155" spans="1:14" ht="12.75">
      <c r="A155" s="52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27"/>
    </row>
    <row r="156" spans="1:14" ht="12.75">
      <c r="A156" s="52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27"/>
    </row>
    <row r="157" spans="1:14" ht="12.75">
      <c r="A157" s="52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27"/>
    </row>
    <row r="158" spans="1:14" ht="12.75">
      <c r="A158" s="52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27"/>
    </row>
    <row r="159" spans="1:14" ht="12.75">
      <c r="A159" s="52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27"/>
    </row>
    <row r="160" spans="1:14" ht="12.75">
      <c r="A160" s="52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27"/>
    </row>
    <row r="161" spans="1:14" ht="12.75">
      <c r="A161" s="52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27"/>
    </row>
    <row r="162" spans="1:14" ht="12.75">
      <c r="A162" s="52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27"/>
    </row>
    <row r="163" spans="1:14" ht="12.75">
      <c r="A163" s="52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27"/>
    </row>
    <row r="164" spans="1:14" ht="12.75">
      <c r="A164" s="52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27"/>
    </row>
    <row r="165" spans="1:14" ht="12.75">
      <c r="A165" s="52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27"/>
    </row>
    <row r="166" spans="1:14" ht="12.75">
      <c r="A166" s="52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27"/>
    </row>
    <row r="167" spans="1:14" ht="12.75">
      <c r="A167" s="52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27"/>
    </row>
    <row r="168" spans="1:14" ht="12.75">
      <c r="A168" s="52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27"/>
    </row>
    <row r="169" spans="1:14" ht="12.75">
      <c r="A169" s="52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27"/>
    </row>
    <row r="170" spans="1:14" ht="12.75">
      <c r="A170" s="52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27"/>
    </row>
    <row r="171" spans="1:14" ht="12.75">
      <c r="A171" s="52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27"/>
    </row>
    <row r="172" spans="1:14" ht="12.75">
      <c r="A172" s="52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27"/>
    </row>
    <row r="173" spans="1:14" ht="12.75">
      <c r="A173" s="52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27"/>
    </row>
    <row r="174" spans="1:14" ht="12.75">
      <c r="A174" s="52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27"/>
    </row>
    <row r="175" spans="1:14" ht="12.75">
      <c r="A175" s="52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27"/>
    </row>
    <row r="176" spans="1:14" ht="12.75">
      <c r="A176" s="52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27"/>
    </row>
    <row r="177" spans="1:14" ht="12.75">
      <c r="A177" s="52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27"/>
    </row>
    <row r="178" spans="1:14" ht="12.75">
      <c r="A178" s="52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27"/>
    </row>
    <row r="179" spans="1:14" ht="12.75">
      <c r="A179" s="52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27"/>
    </row>
    <row r="180" spans="1:14" ht="12.75">
      <c r="A180" s="52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27"/>
    </row>
    <row r="181" spans="1:14" ht="12.75">
      <c r="A181" s="52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27"/>
    </row>
    <row r="182" spans="1:14" ht="12.75">
      <c r="A182" s="52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27"/>
    </row>
    <row r="183" spans="1:14" ht="12.75">
      <c r="A183" s="52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27"/>
    </row>
    <row r="184" spans="1:14" ht="12.75">
      <c r="A184" s="52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27"/>
    </row>
    <row r="185" spans="1:14" ht="12.75">
      <c r="A185" s="52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27"/>
    </row>
    <row r="186" spans="1:14" ht="12.75">
      <c r="A186" s="52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27"/>
    </row>
    <row r="187" spans="1:14" ht="12.75">
      <c r="A187" s="52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27"/>
    </row>
    <row r="188" spans="1:14" ht="12.75">
      <c r="A188" s="52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27"/>
    </row>
    <row r="189" spans="1:14" ht="12.75">
      <c r="A189" s="52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27"/>
    </row>
    <row r="190" spans="1:14" ht="12.75">
      <c r="A190" s="52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27"/>
    </row>
    <row r="191" spans="1:14" ht="12.75">
      <c r="A191" s="52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27"/>
    </row>
    <row r="192" spans="1:14" ht="12.75">
      <c r="A192" s="52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27"/>
    </row>
    <row r="193" spans="1:14" ht="12.75">
      <c r="A193" s="52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27"/>
    </row>
    <row r="194" spans="1:14" ht="12.75">
      <c r="A194" s="52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27"/>
    </row>
    <row r="195" spans="1:14" ht="12.75">
      <c r="A195" s="52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27"/>
    </row>
    <row r="196" spans="1:14" ht="12.75">
      <c r="A196" s="52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27"/>
    </row>
    <row r="197" spans="1:14" ht="12.75">
      <c r="A197" s="52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27"/>
    </row>
    <row r="198" spans="1:14" ht="12.75">
      <c r="A198" s="52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27"/>
    </row>
    <row r="199" spans="1:14" ht="12.75">
      <c r="A199" s="52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27"/>
    </row>
    <row r="200" spans="1:14" ht="12.75">
      <c r="A200" s="52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27"/>
    </row>
    <row r="201" spans="1:14" ht="12.75">
      <c r="A201" s="52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27"/>
    </row>
    <row r="202" spans="1:14" ht="12.75">
      <c r="A202" s="52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27"/>
    </row>
    <row r="203" spans="1:14" ht="12.75">
      <c r="A203" s="52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27"/>
    </row>
    <row r="204" spans="1:14" ht="12.75">
      <c r="A204" s="52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27"/>
    </row>
    <row r="205" spans="1:14" ht="12.75">
      <c r="A205" s="52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27"/>
    </row>
    <row r="206" spans="1:14" ht="12.75">
      <c r="A206" s="52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27"/>
    </row>
    <row r="207" spans="1:14" ht="12.75">
      <c r="A207" s="52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27"/>
    </row>
    <row r="208" spans="1:14" ht="12.75">
      <c r="A208" s="52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27"/>
    </row>
    <row r="209" spans="1:14" ht="12.75">
      <c r="A209" s="52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27"/>
    </row>
    <row r="210" spans="1:14" ht="12.75">
      <c r="A210" s="52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27"/>
    </row>
    <row r="211" spans="1:14" ht="12.75">
      <c r="A211" s="52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27"/>
    </row>
    <row r="212" spans="1:14" ht="12.75">
      <c r="A212" s="52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27"/>
    </row>
    <row r="213" spans="1:14" ht="12.75">
      <c r="A213" s="52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27"/>
    </row>
    <row r="214" spans="1:14" ht="12.75">
      <c r="A214" s="52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27"/>
    </row>
    <row r="215" spans="1:14" ht="12.75">
      <c r="A215" s="52"/>
      <c r="B215" s="24"/>
      <c r="C215" s="24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27"/>
    </row>
    <row r="216" spans="1:14" ht="12.75">
      <c r="A216" s="52"/>
      <c r="B216" s="24"/>
      <c r="C216" s="24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27"/>
    </row>
    <row r="217" spans="1:14" ht="12.75">
      <c r="A217" s="52"/>
      <c r="B217" s="24"/>
      <c r="C217" s="24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27"/>
    </row>
    <row r="218" spans="1:14" ht="12.75">
      <c r="A218" s="52"/>
      <c r="B218" s="24"/>
      <c r="C218" s="24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27"/>
    </row>
    <row r="219" spans="1:14" ht="12.75">
      <c r="A219" s="52"/>
      <c r="B219" s="24"/>
      <c r="C219" s="24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27"/>
    </row>
    <row r="220" spans="1:14" ht="12.75">
      <c r="A220" s="52"/>
      <c r="B220" s="24"/>
      <c r="C220" s="24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27"/>
    </row>
    <row r="221" spans="1:14" ht="12.75">
      <c r="A221" s="52"/>
      <c r="B221" s="24"/>
      <c r="C221" s="24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27"/>
    </row>
    <row r="222" spans="1:14" ht="12.75">
      <c r="A222" s="52"/>
      <c r="B222" s="24"/>
      <c r="C222" s="24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27"/>
    </row>
    <row r="223" spans="1:14" ht="12.75">
      <c r="A223" s="52"/>
      <c r="B223" s="24"/>
      <c r="C223" s="24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27"/>
    </row>
    <row r="224" spans="1:14" ht="12.75">
      <c r="A224" s="52"/>
      <c r="B224" s="24"/>
      <c r="C224" s="24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27"/>
    </row>
    <row r="225" spans="1:14" ht="12.75">
      <c r="A225" s="52"/>
      <c r="B225" s="24"/>
      <c r="C225" s="24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27"/>
    </row>
    <row r="226" spans="1:14" ht="12.75">
      <c r="A226" s="52"/>
      <c r="B226" s="24"/>
      <c r="C226" s="24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27"/>
    </row>
    <row r="227" spans="1:14" ht="12.75">
      <c r="A227" s="52"/>
      <c r="B227" s="24"/>
      <c r="C227" s="24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27"/>
    </row>
    <row r="228" spans="1:14" ht="12.75">
      <c r="A228" s="52"/>
      <c r="B228" s="24"/>
      <c r="C228" s="24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27"/>
    </row>
    <row r="229" spans="1:14" ht="12.75">
      <c r="A229" s="52"/>
      <c r="B229" s="24"/>
      <c r="C229" s="24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27"/>
    </row>
    <row r="230" spans="1:14" ht="12.75">
      <c r="A230" s="52"/>
      <c r="B230" s="24"/>
      <c r="C230" s="24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27"/>
    </row>
    <row r="231" spans="1:14" ht="12.75">
      <c r="A231" s="52"/>
      <c r="B231" s="24"/>
      <c r="C231" s="24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27"/>
    </row>
    <row r="232" spans="1:14" ht="12.75">
      <c r="A232" s="52"/>
      <c r="B232" s="24"/>
      <c r="C232" s="24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27"/>
    </row>
    <row r="233" spans="1:14" ht="12.75">
      <c r="A233" s="52"/>
      <c r="B233" s="24"/>
      <c r="C233" s="24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27"/>
    </row>
    <row r="234" spans="1:14" ht="12.75">
      <c r="A234" s="52"/>
      <c r="B234" s="24"/>
      <c r="C234" s="24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27"/>
    </row>
    <row r="235" spans="1:14" ht="12.75">
      <c r="A235" s="52"/>
      <c r="B235" s="24"/>
      <c r="C235" s="24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27"/>
    </row>
    <row r="236" spans="1:14" ht="12.75">
      <c r="A236" s="52"/>
      <c r="B236" s="24"/>
      <c r="C236" s="24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27"/>
    </row>
    <row r="237" spans="1:14" ht="12.75">
      <c r="A237" s="52"/>
      <c r="B237" s="24"/>
      <c r="C237" s="24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27"/>
    </row>
    <row r="238" spans="1:14" ht="12.75">
      <c r="A238" s="52"/>
      <c r="B238" s="24"/>
      <c r="C238" s="24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27"/>
    </row>
    <row r="239" spans="1:14" ht="12.75">
      <c r="A239" s="52"/>
      <c r="B239" s="24"/>
      <c r="C239" s="24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27"/>
    </row>
    <row r="240" spans="1:14" ht="12.75">
      <c r="A240" s="52"/>
      <c r="B240" s="24"/>
      <c r="C240" s="24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27"/>
    </row>
    <row r="241" spans="1:14" ht="12.75">
      <c r="A241" s="52"/>
      <c r="B241" s="24"/>
      <c r="C241" s="24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27"/>
    </row>
    <row r="242" spans="1:14" ht="12.75">
      <c r="A242" s="52"/>
      <c r="B242" s="24"/>
      <c r="C242" s="24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27"/>
    </row>
    <row r="243" spans="1:14" ht="12.75">
      <c r="A243" s="52"/>
      <c r="B243" s="24"/>
      <c r="C243" s="24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27"/>
    </row>
    <row r="244" spans="1:14" ht="12.75">
      <c r="A244" s="52"/>
      <c r="B244" s="24"/>
      <c r="C244" s="24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27"/>
    </row>
    <row r="245" spans="1:14" ht="12.75">
      <c r="A245" s="52"/>
      <c r="B245" s="24"/>
      <c r="C245" s="24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27"/>
    </row>
    <row r="246" spans="1:14" ht="12.75">
      <c r="A246" s="52"/>
      <c r="B246" s="24"/>
      <c r="C246" s="24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27"/>
    </row>
    <row r="247" spans="1:14" ht="12.75">
      <c r="A247" s="52"/>
      <c r="B247" s="24"/>
      <c r="C247" s="24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27"/>
    </row>
    <row r="248" spans="1:14" ht="12.75">
      <c r="A248" s="52"/>
      <c r="B248" s="24"/>
      <c r="C248" s="24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27"/>
    </row>
    <row r="249" spans="1:14" ht="12.75">
      <c r="A249" s="52"/>
      <c r="B249" s="24"/>
      <c r="C249" s="24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27"/>
    </row>
    <row r="250" spans="1:14" ht="12.75">
      <c r="A250" s="52"/>
      <c r="B250" s="24"/>
      <c r="C250" s="24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27"/>
    </row>
    <row r="251" spans="1:14" ht="12.75">
      <c r="A251" s="52"/>
      <c r="B251" s="24"/>
      <c r="C251" s="24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27"/>
    </row>
    <row r="252" spans="1:14" ht="12.75">
      <c r="A252" s="52"/>
      <c r="B252" s="24"/>
      <c r="C252" s="24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27"/>
    </row>
    <row r="253" spans="1:14" ht="12.75">
      <c r="A253" s="52"/>
      <c r="B253" s="24"/>
      <c r="C253" s="24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27"/>
    </row>
    <row r="254" spans="1:14" ht="12.75">
      <c r="A254" s="52"/>
      <c r="B254" s="24"/>
      <c r="C254" s="24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27"/>
    </row>
    <row r="255" spans="1:14" ht="12.75">
      <c r="A255" s="52"/>
      <c r="B255" s="24"/>
      <c r="C255" s="24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27"/>
    </row>
    <row r="256" spans="1:14" ht="12.75">
      <c r="A256" s="52"/>
      <c r="B256" s="24"/>
      <c r="C256" s="24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27"/>
    </row>
    <row r="257" spans="1:14" ht="12.75">
      <c r="A257" s="52"/>
      <c r="B257" s="24"/>
      <c r="C257" s="24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27"/>
    </row>
    <row r="258" spans="1:14" ht="12.75">
      <c r="A258" s="52"/>
      <c r="B258" s="24"/>
      <c r="C258" s="24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27"/>
    </row>
    <row r="259" spans="1:14" ht="12.75">
      <c r="A259" s="52"/>
      <c r="B259" s="24"/>
      <c r="C259" s="24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27"/>
    </row>
    <row r="260" spans="1:14" ht="12.75">
      <c r="A260" s="52"/>
      <c r="B260" s="24"/>
      <c r="C260" s="24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27"/>
    </row>
    <row r="261" spans="1:14" ht="12.75">
      <c r="A261" s="52"/>
      <c r="B261" s="24"/>
      <c r="C261" s="24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27"/>
    </row>
    <row r="262" spans="1:14" ht="12.75">
      <c r="A262" s="52"/>
      <c r="B262" s="24"/>
      <c r="C262" s="24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27"/>
    </row>
    <row r="263" spans="1:14" ht="12.75">
      <c r="A263" s="52"/>
      <c r="B263" s="24"/>
      <c r="C263" s="24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27"/>
    </row>
    <row r="264" spans="1:14" ht="12.75">
      <c r="A264" s="52"/>
      <c r="B264" s="24"/>
      <c r="C264" s="24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27"/>
    </row>
    <row r="265" spans="1:13" ht="12.75">
      <c r="A265" s="52"/>
      <c r="B265" s="24"/>
      <c r="C265" s="24"/>
      <c r="D265" s="55"/>
      <c r="E265" s="55"/>
      <c r="F265" s="55"/>
      <c r="G265" s="55"/>
      <c r="H265" s="55"/>
      <c r="I265" s="55"/>
      <c r="J265" s="55"/>
      <c r="K265" s="55"/>
      <c r="L265" s="55"/>
      <c r="M265" s="55"/>
    </row>
    <row r="266" spans="1:13" ht="12.75">
      <c r="A266" s="52"/>
      <c r="B266" s="24"/>
      <c r="C266" s="24"/>
      <c r="D266" s="55"/>
      <c r="E266" s="55"/>
      <c r="F266" s="55"/>
      <c r="G266" s="55"/>
      <c r="H266" s="55"/>
      <c r="I266" s="55"/>
      <c r="J266" s="55"/>
      <c r="K266" s="55"/>
      <c r="L266" s="55"/>
      <c r="M266" s="55"/>
    </row>
    <row r="267" spans="1:13" ht="12.75">
      <c r="A267" s="52"/>
      <c r="B267" s="24"/>
      <c r="C267" s="24"/>
      <c r="D267" s="55"/>
      <c r="E267" s="55"/>
      <c r="F267" s="55"/>
      <c r="G267" s="55"/>
      <c r="H267" s="55"/>
      <c r="I267" s="55"/>
      <c r="J267" s="55"/>
      <c r="K267" s="55"/>
      <c r="L267" s="55"/>
      <c r="M267" s="55"/>
    </row>
    <row r="268" spans="1:13" ht="12.75">
      <c r="A268" s="52"/>
      <c r="B268" s="24"/>
      <c r="C268" s="24"/>
      <c r="D268" s="55"/>
      <c r="E268" s="55"/>
      <c r="F268" s="55"/>
      <c r="G268" s="55"/>
      <c r="H268" s="55"/>
      <c r="I268" s="55"/>
      <c r="J268" s="55"/>
      <c r="K268" s="55"/>
      <c r="L268" s="55"/>
      <c r="M268" s="55"/>
    </row>
    <row r="269" spans="1:13" ht="12.75">
      <c r="A269" s="52"/>
      <c r="B269" s="24"/>
      <c r="C269" s="24"/>
      <c r="D269" s="55"/>
      <c r="E269" s="55"/>
      <c r="F269" s="55"/>
      <c r="G269" s="55"/>
      <c r="H269" s="55"/>
      <c r="I269" s="55"/>
      <c r="J269" s="55"/>
      <c r="K269" s="55"/>
      <c r="L269" s="55"/>
      <c r="M269" s="55"/>
    </row>
    <row r="270" spans="1:13" ht="12.75">
      <c r="A270" s="52"/>
      <c r="B270" s="24"/>
      <c r="C270" s="24"/>
      <c r="D270" s="55"/>
      <c r="E270" s="55"/>
      <c r="F270" s="55"/>
      <c r="G270" s="55"/>
      <c r="H270" s="55"/>
      <c r="I270" s="55"/>
      <c r="J270" s="55"/>
      <c r="K270" s="55"/>
      <c r="L270" s="55"/>
      <c r="M270" s="55"/>
    </row>
    <row r="271" spans="1:13" ht="12.75">
      <c r="A271" s="52"/>
      <c r="B271" s="24"/>
      <c r="C271" s="24"/>
      <c r="D271" s="55"/>
      <c r="E271" s="55"/>
      <c r="F271" s="55"/>
      <c r="G271" s="55"/>
      <c r="H271" s="55"/>
      <c r="I271" s="55"/>
      <c r="J271" s="55"/>
      <c r="K271" s="55"/>
      <c r="L271" s="55"/>
      <c r="M271" s="55"/>
    </row>
    <row r="272" spans="1:13" ht="12.75">
      <c r="A272" s="52"/>
      <c r="B272" s="24"/>
      <c r="C272" s="24"/>
      <c r="D272" s="55"/>
      <c r="E272" s="55"/>
      <c r="F272" s="55"/>
      <c r="G272" s="55"/>
      <c r="H272" s="55"/>
      <c r="I272" s="55"/>
      <c r="J272" s="55"/>
      <c r="K272" s="55"/>
      <c r="L272" s="55"/>
      <c r="M272" s="55"/>
    </row>
    <row r="273" spans="1:13" ht="12.75">
      <c r="A273" s="52"/>
      <c r="B273" s="24"/>
      <c r="C273" s="24"/>
      <c r="D273" s="55"/>
      <c r="E273" s="55"/>
      <c r="F273" s="55"/>
      <c r="G273" s="55"/>
      <c r="H273" s="55"/>
      <c r="I273" s="55"/>
      <c r="J273" s="55"/>
      <c r="K273" s="55"/>
      <c r="L273" s="55"/>
      <c r="M273" s="55"/>
    </row>
    <row r="274" spans="1:13" ht="12.75">
      <c r="A274" s="52"/>
      <c r="B274" s="24"/>
      <c r="C274" s="24"/>
      <c r="D274" s="55"/>
      <c r="E274" s="55"/>
      <c r="F274" s="55"/>
      <c r="G274" s="55"/>
      <c r="H274" s="55"/>
      <c r="I274" s="55"/>
      <c r="J274" s="55"/>
      <c r="K274" s="55"/>
      <c r="L274" s="55"/>
      <c r="M274" s="55"/>
    </row>
    <row r="275" spans="1:13" ht="12.75">
      <c r="A275" s="52"/>
      <c r="B275" s="24"/>
      <c r="C275" s="24"/>
      <c r="D275" s="55"/>
      <c r="E275" s="55"/>
      <c r="F275" s="55"/>
      <c r="G275" s="55"/>
      <c r="H275" s="55"/>
      <c r="I275" s="55"/>
      <c r="J275" s="55"/>
      <c r="K275" s="55"/>
      <c r="L275" s="55"/>
      <c r="M275" s="55"/>
    </row>
    <row r="276" spans="1:13" ht="12.75">
      <c r="A276" s="52"/>
      <c r="B276" s="24"/>
      <c r="C276" s="24"/>
      <c r="D276" s="55"/>
      <c r="E276" s="55"/>
      <c r="F276" s="55"/>
      <c r="G276" s="55"/>
      <c r="H276" s="55"/>
      <c r="I276" s="55"/>
      <c r="J276" s="55"/>
      <c r="K276" s="55"/>
      <c r="L276" s="55"/>
      <c r="M276" s="55"/>
    </row>
    <row r="277" spans="1:13" ht="12.75">
      <c r="A277" s="52"/>
      <c r="B277" s="24"/>
      <c r="C277" s="24"/>
      <c r="D277" s="55"/>
      <c r="E277" s="55"/>
      <c r="F277" s="55"/>
      <c r="G277" s="55"/>
      <c r="H277" s="55"/>
      <c r="I277" s="55"/>
      <c r="J277" s="55"/>
      <c r="K277" s="55"/>
      <c r="L277" s="55"/>
      <c r="M277" s="55"/>
    </row>
    <row r="278" spans="1:13" ht="12.75">
      <c r="A278" s="52"/>
      <c r="B278" s="24"/>
      <c r="C278" s="24"/>
      <c r="D278" s="55"/>
      <c r="E278" s="55"/>
      <c r="F278" s="55"/>
      <c r="G278" s="55"/>
      <c r="H278" s="55"/>
      <c r="I278" s="55"/>
      <c r="J278" s="55"/>
      <c r="K278" s="55"/>
      <c r="L278" s="55"/>
      <c r="M278" s="55"/>
    </row>
    <row r="279" spans="1:13" ht="12.75">
      <c r="A279" s="52"/>
      <c r="B279" s="24"/>
      <c r="C279" s="24"/>
      <c r="D279" s="55"/>
      <c r="E279" s="55"/>
      <c r="F279" s="55"/>
      <c r="G279" s="55"/>
      <c r="H279" s="55"/>
      <c r="I279" s="55"/>
      <c r="J279" s="55"/>
      <c r="K279" s="55"/>
      <c r="L279" s="55"/>
      <c r="M279" s="55"/>
    </row>
    <row r="280" spans="1:13" ht="12.75">
      <c r="A280" s="52"/>
      <c r="B280" s="24"/>
      <c r="C280" s="24"/>
      <c r="D280" s="55"/>
      <c r="E280" s="55"/>
      <c r="F280" s="55"/>
      <c r="G280" s="55"/>
      <c r="H280" s="55"/>
      <c r="I280" s="55"/>
      <c r="J280" s="55"/>
      <c r="K280" s="55"/>
      <c r="L280" s="55"/>
      <c r="M280" s="55"/>
    </row>
    <row r="281" spans="1:13" ht="12.75">
      <c r="A281" s="52"/>
      <c r="B281" s="24"/>
      <c r="C281" s="24"/>
      <c r="D281" s="55"/>
      <c r="E281" s="55"/>
      <c r="F281" s="55"/>
      <c r="G281" s="55"/>
      <c r="H281" s="55"/>
      <c r="I281" s="55"/>
      <c r="J281" s="55"/>
      <c r="K281" s="55"/>
      <c r="L281" s="55"/>
      <c r="M281" s="55"/>
    </row>
    <row r="282" spans="1:13" ht="12.75">
      <c r="A282" s="52"/>
      <c r="B282" s="24"/>
      <c r="C282" s="24"/>
      <c r="D282" s="55"/>
      <c r="E282" s="55"/>
      <c r="F282" s="55"/>
      <c r="G282" s="55"/>
      <c r="H282" s="55"/>
      <c r="I282" s="55"/>
      <c r="J282" s="55"/>
      <c r="K282" s="55"/>
      <c r="L282" s="55"/>
      <c r="M282" s="55"/>
    </row>
    <row r="283" spans="1:13" ht="12.75">
      <c r="A283" s="52"/>
      <c r="B283" s="24"/>
      <c r="C283" s="24"/>
      <c r="D283" s="55"/>
      <c r="E283" s="55"/>
      <c r="F283" s="55"/>
      <c r="G283" s="55"/>
      <c r="H283" s="55"/>
      <c r="I283" s="55"/>
      <c r="J283" s="55"/>
      <c r="K283" s="55"/>
      <c r="L283" s="55"/>
      <c r="M283" s="55"/>
    </row>
    <row r="284" spans="1:13" ht="12.75">
      <c r="A284" s="52"/>
      <c r="B284" s="24"/>
      <c r="C284" s="24"/>
      <c r="D284" s="55"/>
      <c r="E284" s="55"/>
      <c r="F284" s="55"/>
      <c r="G284" s="55"/>
      <c r="H284" s="55"/>
      <c r="I284" s="55"/>
      <c r="J284" s="55"/>
      <c r="K284" s="55"/>
      <c r="L284" s="55"/>
      <c r="M284" s="55"/>
    </row>
    <row r="285" spans="1:13" ht="12.75">
      <c r="A285" s="52"/>
      <c r="B285" s="24"/>
      <c r="C285" s="24"/>
      <c r="D285" s="55"/>
      <c r="E285" s="55"/>
      <c r="F285" s="55"/>
      <c r="G285" s="55"/>
      <c r="H285" s="55"/>
      <c r="I285" s="55"/>
      <c r="J285" s="55"/>
      <c r="K285" s="55"/>
      <c r="L285" s="55"/>
      <c r="M285" s="55"/>
    </row>
    <row r="286" spans="1:13" ht="12.75">
      <c r="A286" s="52"/>
      <c r="B286" s="24"/>
      <c r="C286" s="24"/>
      <c r="D286" s="55"/>
      <c r="E286" s="55"/>
      <c r="F286" s="55"/>
      <c r="G286" s="55"/>
      <c r="H286" s="55"/>
      <c r="I286" s="55"/>
      <c r="J286" s="55"/>
      <c r="K286" s="55"/>
      <c r="L286" s="55"/>
      <c r="M286" s="55"/>
    </row>
    <row r="287" spans="1:13" ht="12.75">
      <c r="A287" s="52"/>
      <c r="B287" s="24"/>
      <c r="C287" s="24"/>
      <c r="D287" s="55"/>
      <c r="E287" s="55"/>
      <c r="F287" s="55"/>
      <c r="G287" s="55"/>
      <c r="H287" s="55"/>
      <c r="I287" s="55"/>
      <c r="J287" s="55"/>
      <c r="K287" s="55"/>
      <c r="L287" s="55"/>
      <c r="M287" s="55"/>
    </row>
    <row r="288" spans="1:13" ht="12.75">
      <c r="A288" s="52"/>
      <c r="B288" s="24"/>
      <c r="C288" s="24"/>
      <c r="D288" s="55"/>
      <c r="E288" s="55"/>
      <c r="F288" s="55"/>
      <c r="G288" s="55"/>
      <c r="H288" s="55"/>
      <c r="I288" s="55"/>
      <c r="J288" s="55"/>
      <c r="K288" s="55"/>
      <c r="L288" s="55"/>
      <c r="M288" s="55"/>
    </row>
    <row r="289" spans="1:13" ht="12.75">
      <c r="A289" s="52"/>
      <c r="B289" s="24"/>
      <c r="C289" s="24"/>
      <c r="D289" s="55"/>
      <c r="E289" s="55"/>
      <c r="F289" s="55"/>
      <c r="G289" s="55"/>
      <c r="H289" s="55"/>
      <c r="I289" s="55"/>
      <c r="J289" s="55"/>
      <c r="K289" s="55"/>
      <c r="L289" s="55"/>
      <c r="M289" s="55"/>
    </row>
    <row r="290" spans="1:13" ht="12.75">
      <c r="A290" s="52"/>
      <c r="B290" s="24"/>
      <c r="C290" s="24"/>
      <c r="D290" s="55"/>
      <c r="E290" s="55"/>
      <c r="F290" s="55"/>
      <c r="G290" s="55"/>
      <c r="H290" s="55"/>
      <c r="I290" s="55"/>
      <c r="J290" s="55"/>
      <c r="K290" s="55"/>
      <c r="L290" s="55"/>
      <c r="M290" s="55"/>
    </row>
    <row r="291" spans="1:13" ht="12.75">
      <c r="A291" s="52"/>
      <c r="B291" s="24"/>
      <c r="C291" s="24"/>
      <c r="D291" s="55"/>
      <c r="E291" s="55"/>
      <c r="F291" s="55"/>
      <c r="G291" s="55"/>
      <c r="H291" s="55"/>
      <c r="I291" s="55"/>
      <c r="J291" s="55"/>
      <c r="K291" s="55"/>
      <c r="L291" s="55"/>
      <c r="M291" s="55"/>
    </row>
    <row r="292" spans="1:13" ht="12.75">
      <c r="A292" s="52"/>
      <c r="B292" s="24"/>
      <c r="C292" s="24"/>
      <c r="D292" s="55"/>
      <c r="E292" s="55"/>
      <c r="F292" s="55"/>
      <c r="G292" s="55"/>
      <c r="H292" s="55"/>
      <c r="I292" s="55"/>
      <c r="J292" s="55"/>
      <c r="K292" s="55"/>
      <c r="L292" s="55"/>
      <c r="M292" s="55"/>
    </row>
    <row r="293" spans="1:13" ht="12.75">
      <c r="A293" s="52"/>
      <c r="B293" s="24"/>
      <c r="C293" s="24"/>
      <c r="D293" s="55"/>
      <c r="E293" s="55"/>
      <c r="F293" s="55"/>
      <c r="G293" s="55"/>
      <c r="H293" s="55"/>
      <c r="I293" s="55"/>
      <c r="J293" s="55"/>
      <c r="K293" s="55"/>
      <c r="L293" s="55"/>
      <c r="M293" s="55"/>
    </row>
    <row r="294" spans="1:13" ht="12.75">
      <c r="A294" s="52"/>
      <c r="B294" s="24"/>
      <c r="C294" s="24"/>
      <c r="D294" s="55"/>
      <c r="E294" s="55"/>
      <c r="F294" s="55"/>
      <c r="G294" s="55"/>
      <c r="H294" s="55"/>
      <c r="I294" s="55"/>
      <c r="J294" s="55"/>
      <c r="K294" s="55"/>
      <c r="L294" s="55"/>
      <c r="M294" s="55"/>
    </row>
    <row r="295" spans="1:13" ht="12.75">
      <c r="A295" s="52"/>
      <c r="B295" s="24"/>
      <c r="C295" s="24"/>
      <c r="D295" s="55"/>
      <c r="E295" s="55"/>
      <c r="F295" s="55"/>
      <c r="G295" s="55"/>
      <c r="H295" s="55"/>
      <c r="I295" s="55"/>
      <c r="J295" s="55"/>
      <c r="K295" s="55"/>
      <c r="L295" s="55"/>
      <c r="M295" s="55"/>
    </row>
    <row r="296" spans="1:13" ht="12.75">
      <c r="A296" s="52"/>
      <c r="B296" s="24"/>
      <c r="C296" s="24"/>
      <c r="D296" s="55"/>
      <c r="E296" s="55"/>
      <c r="F296" s="55"/>
      <c r="G296" s="55"/>
      <c r="H296" s="55"/>
      <c r="I296" s="55"/>
      <c r="J296" s="55"/>
      <c r="K296" s="55"/>
      <c r="L296" s="55"/>
      <c r="M296" s="55"/>
    </row>
    <row r="297" spans="1:13" ht="12.75">
      <c r="A297" s="52"/>
      <c r="B297" s="24"/>
      <c r="C297" s="24"/>
      <c r="D297" s="55"/>
      <c r="E297" s="55"/>
      <c r="F297" s="55"/>
      <c r="G297" s="55"/>
      <c r="H297" s="55"/>
      <c r="I297" s="55"/>
      <c r="J297" s="55"/>
      <c r="K297" s="55"/>
      <c r="L297" s="55"/>
      <c r="M297" s="55"/>
    </row>
    <row r="298" spans="1:13" ht="12.75">
      <c r="A298" s="52"/>
      <c r="B298" s="24"/>
      <c r="C298" s="24"/>
      <c r="D298" s="55"/>
      <c r="E298" s="55"/>
      <c r="F298" s="55"/>
      <c r="G298" s="55"/>
      <c r="H298" s="55"/>
      <c r="I298" s="55"/>
      <c r="J298" s="55"/>
      <c r="K298" s="55"/>
      <c r="L298" s="55"/>
      <c r="M298" s="55"/>
    </row>
    <row r="299" spans="1:13" ht="12.75">
      <c r="A299" s="52"/>
      <c r="B299" s="24"/>
      <c r="C299" s="24"/>
      <c r="D299" s="55"/>
      <c r="E299" s="55"/>
      <c r="F299" s="55"/>
      <c r="G299" s="55"/>
      <c r="H299" s="55"/>
      <c r="I299" s="55"/>
      <c r="J299" s="55"/>
      <c r="K299" s="55"/>
      <c r="L299" s="55"/>
      <c r="M299" s="55"/>
    </row>
    <row r="300" spans="1:13" ht="12.75">
      <c r="A300" s="52"/>
      <c r="B300" s="24"/>
      <c r="C300" s="24"/>
      <c r="D300" s="55"/>
      <c r="E300" s="55"/>
      <c r="F300" s="55"/>
      <c r="G300" s="55"/>
      <c r="H300" s="55"/>
      <c r="I300" s="55"/>
      <c r="J300" s="55"/>
      <c r="K300" s="55"/>
      <c r="L300" s="55"/>
      <c r="M300" s="55"/>
    </row>
    <row r="301" spans="1:13" ht="12.75">
      <c r="A301" s="52"/>
      <c r="B301" s="24"/>
      <c r="C301" s="24"/>
      <c r="D301" s="55"/>
      <c r="E301" s="55"/>
      <c r="F301" s="55"/>
      <c r="G301" s="55"/>
      <c r="H301" s="55"/>
      <c r="I301" s="55"/>
      <c r="J301" s="55"/>
      <c r="K301" s="55"/>
      <c r="L301" s="55"/>
      <c r="M301" s="55"/>
    </row>
    <row r="302" spans="1:13" ht="12.75">
      <c r="A302" s="52"/>
      <c r="B302" s="24"/>
      <c r="C302" s="24"/>
      <c r="D302" s="55"/>
      <c r="E302" s="55"/>
      <c r="F302" s="55"/>
      <c r="G302" s="55"/>
      <c r="H302" s="55"/>
      <c r="I302" s="55"/>
      <c r="J302" s="55"/>
      <c r="K302" s="55"/>
      <c r="L302" s="55"/>
      <c r="M302" s="55"/>
    </row>
    <row r="303" spans="1:13" ht="12.75">
      <c r="A303" s="52"/>
      <c r="B303" s="24"/>
      <c r="C303" s="24"/>
      <c r="D303" s="55"/>
      <c r="E303" s="55"/>
      <c r="F303" s="55"/>
      <c r="G303" s="55"/>
      <c r="H303" s="55"/>
      <c r="I303" s="55"/>
      <c r="J303" s="55"/>
      <c r="K303" s="55"/>
      <c r="L303" s="55"/>
      <c r="M303" s="55"/>
    </row>
    <row r="304" spans="1:13" ht="12.75">
      <c r="A304" s="52"/>
      <c r="B304" s="24"/>
      <c r="C304" s="24"/>
      <c r="D304" s="55"/>
      <c r="E304" s="55"/>
      <c r="F304" s="55"/>
      <c r="G304" s="55"/>
      <c r="H304" s="55"/>
      <c r="I304" s="55"/>
      <c r="J304" s="55"/>
      <c r="K304" s="55"/>
      <c r="L304" s="55"/>
      <c r="M304" s="55"/>
    </row>
    <row r="305" spans="1:13" ht="12.75">
      <c r="A305" s="52"/>
      <c r="B305" s="24"/>
      <c r="C305" s="24"/>
      <c r="D305" s="55"/>
      <c r="E305" s="55"/>
      <c r="F305" s="55"/>
      <c r="G305" s="55"/>
      <c r="H305" s="55"/>
      <c r="I305" s="55"/>
      <c r="J305" s="55"/>
      <c r="K305" s="55"/>
      <c r="L305" s="55"/>
      <c r="M305" s="55"/>
    </row>
    <row r="306" spans="1:13" ht="12.75">
      <c r="A306" s="52"/>
      <c r="B306" s="24"/>
      <c r="C306" s="24"/>
      <c r="D306" s="55"/>
      <c r="E306" s="55"/>
      <c r="F306" s="55"/>
      <c r="G306" s="55"/>
      <c r="H306" s="55"/>
      <c r="I306" s="55"/>
      <c r="J306" s="55"/>
      <c r="K306" s="55"/>
      <c r="L306" s="55"/>
      <c r="M306" s="55"/>
    </row>
    <row r="307" spans="1:13" ht="12.75">
      <c r="A307" s="52"/>
      <c r="B307" s="24"/>
      <c r="C307" s="24"/>
      <c r="D307" s="55"/>
      <c r="E307" s="55"/>
      <c r="F307" s="55"/>
      <c r="G307" s="55"/>
      <c r="H307" s="55"/>
      <c r="I307" s="55"/>
      <c r="J307" s="55"/>
      <c r="K307" s="55"/>
      <c r="L307" s="55"/>
      <c r="M307" s="55"/>
    </row>
    <row r="308" spans="1:13" ht="12.75">
      <c r="A308" s="52"/>
      <c r="B308" s="24"/>
      <c r="C308" s="24"/>
      <c r="D308" s="55"/>
      <c r="E308" s="55"/>
      <c r="F308" s="55"/>
      <c r="G308" s="55"/>
      <c r="H308" s="55"/>
      <c r="I308" s="55"/>
      <c r="J308" s="55"/>
      <c r="K308" s="55"/>
      <c r="L308" s="55"/>
      <c r="M308" s="55"/>
    </row>
    <row r="309" spans="1:13" ht="12.75">
      <c r="A309" s="52"/>
      <c r="B309" s="24"/>
      <c r="C309" s="24"/>
      <c r="D309" s="55"/>
      <c r="E309" s="55"/>
      <c r="F309" s="55"/>
      <c r="G309" s="55"/>
      <c r="H309" s="55"/>
      <c r="I309" s="55"/>
      <c r="J309" s="55"/>
      <c r="K309" s="55"/>
      <c r="L309" s="55"/>
      <c r="M309" s="55"/>
    </row>
    <row r="310" spans="1:13" ht="12.75">
      <c r="A310" s="52"/>
      <c r="B310" s="24"/>
      <c r="C310" s="24"/>
      <c r="D310" s="55"/>
      <c r="E310" s="55"/>
      <c r="F310" s="55"/>
      <c r="G310" s="55"/>
      <c r="H310" s="55"/>
      <c r="I310" s="55"/>
      <c r="J310" s="55"/>
      <c r="K310" s="55"/>
      <c r="L310" s="55"/>
      <c r="M310" s="55"/>
    </row>
    <row r="311" spans="1:13" ht="12.75">
      <c r="A311" s="52"/>
      <c r="B311" s="24"/>
      <c r="C311" s="24"/>
      <c r="D311" s="55"/>
      <c r="E311" s="55"/>
      <c r="F311" s="55"/>
      <c r="G311" s="55"/>
      <c r="H311" s="55"/>
      <c r="I311" s="55"/>
      <c r="J311" s="55"/>
      <c r="K311" s="55"/>
      <c r="L311" s="55"/>
      <c r="M311" s="55"/>
    </row>
    <row r="312" spans="1:13" ht="12.75">
      <c r="A312" s="52"/>
      <c r="B312" s="24"/>
      <c r="C312" s="24"/>
      <c r="D312" s="55"/>
      <c r="E312" s="55"/>
      <c r="F312" s="55"/>
      <c r="G312" s="55"/>
      <c r="H312" s="55"/>
      <c r="I312" s="55"/>
      <c r="J312" s="55"/>
      <c r="K312" s="55"/>
      <c r="L312" s="55"/>
      <c r="M312" s="55"/>
    </row>
    <row r="313" spans="1:13" ht="12.75">
      <c r="A313" s="52"/>
      <c r="B313" s="24"/>
      <c r="C313" s="24"/>
      <c r="D313" s="55"/>
      <c r="E313" s="55"/>
      <c r="F313" s="55"/>
      <c r="G313" s="55"/>
      <c r="H313" s="55"/>
      <c r="I313" s="55"/>
      <c r="J313" s="55"/>
      <c r="K313" s="55"/>
      <c r="L313" s="55"/>
      <c r="M313" s="55"/>
    </row>
    <row r="314" spans="1:13" ht="12.75">
      <c r="A314" s="52"/>
      <c r="B314" s="24"/>
      <c r="C314" s="24"/>
      <c r="D314" s="55"/>
      <c r="E314" s="55"/>
      <c r="F314" s="55"/>
      <c r="G314" s="55"/>
      <c r="H314" s="55"/>
      <c r="I314" s="55"/>
      <c r="J314" s="55"/>
      <c r="K314" s="55"/>
      <c r="L314" s="55"/>
      <c r="M314" s="55"/>
    </row>
    <row r="315" spans="1:13" ht="12.75">
      <c r="A315" s="52"/>
      <c r="B315" s="24"/>
      <c r="C315" s="24"/>
      <c r="D315" s="55"/>
      <c r="E315" s="55"/>
      <c r="F315" s="55"/>
      <c r="G315" s="55"/>
      <c r="H315" s="55"/>
      <c r="I315" s="55"/>
      <c r="J315" s="55"/>
      <c r="K315" s="55"/>
      <c r="L315" s="55"/>
      <c r="M315" s="55"/>
    </row>
    <row r="316" spans="1:13" ht="12.75">
      <c r="A316" s="52"/>
      <c r="B316" s="24"/>
      <c r="C316" s="24"/>
      <c r="D316" s="55"/>
      <c r="E316" s="55"/>
      <c r="F316" s="55"/>
      <c r="G316" s="55"/>
      <c r="H316" s="55"/>
      <c r="I316" s="55"/>
      <c r="J316" s="55"/>
      <c r="K316" s="55"/>
      <c r="L316" s="55"/>
      <c r="M316" s="55"/>
    </row>
    <row r="317" spans="1:13" ht="12.75">
      <c r="A317" s="52"/>
      <c r="B317" s="24"/>
      <c r="C317" s="24"/>
      <c r="D317" s="55"/>
      <c r="E317" s="55"/>
      <c r="F317" s="55"/>
      <c r="G317" s="55"/>
      <c r="H317" s="55"/>
      <c r="I317" s="55"/>
      <c r="J317" s="55"/>
      <c r="K317" s="55"/>
      <c r="L317" s="55"/>
      <c r="M317" s="55"/>
    </row>
    <row r="318" spans="1:13" ht="12.75">
      <c r="A318" s="52"/>
      <c r="B318" s="24"/>
      <c r="C318" s="24"/>
      <c r="D318" s="55"/>
      <c r="E318" s="55"/>
      <c r="F318" s="55"/>
      <c r="G318" s="55"/>
      <c r="H318" s="55"/>
      <c r="I318" s="55"/>
      <c r="J318" s="55"/>
      <c r="K318" s="55"/>
      <c r="L318" s="55"/>
      <c r="M318" s="55"/>
    </row>
    <row r="319" spans="1:13" ht="12.75">
      <c r="A319" s="52"/>
      <c r="B319" s="24"/>
      <c r="C319" s="24"/>
      <c r="D319" s="55"/>
      <c r="E319" s="55"/>
      <c r="F319" s="55"/>
      <c r="G319" s="55"/>
      <c r="H319" s="55"/>
      <c r="I319" s="55"/>
      <c r="J319" s="55"/>
      <c r="K319" s="55"/>
      <c r="L319" s="55"/>
      <c r="M319" s="55"/>
    </row>
    <row r="320" spans="1:13" ht="12.75">
      <c r="A320" s="52"/>
      <c r="B320" s="24"/>
      <c r="C320" s="24"/>
      <c r="D320" s="55"/>
      <c r="E320" s="55"/>
      <c r="F320" s="55"/>
      <c r="G320" s="55"/>
      <c r="H320" s="55"/>
      <c r="I320" s="55"/>
      <c r="J320" s="55"/>
      <c r="K320" s="55"/>
      <c r="L320" s="55"/>
      <c r="M320" s="55"/>
    </row>
    <row r="321" spans="1:13" ht="12.75">
      <c r="A321" s="52"/>
      <c r="B321" s="24"/>
      <c r="C321" s="24"/>
      <c r="D321" s="55"/>
      <c r="E321" s="55"/>
      <c r="F321" s="55"/>
      <c r="G321" s="55"/>
      <c r="H321" s="55"/>
      <c r="I321" s="55"/>
      <c r="J321" s="55"/>
      <c r="K321" s="55"/>
      <c r="L321" s="55"/>
      <c r="M321" s="55"/>
    </row>
    <row r="322" spans="1:13" ht="12.75">
      <c r="A322" s="52"/>
      <c r="B322" s="24"/>
      <c r="C322" s="24"/>
      <c r="D322" s="55"/>
      <c r="E322" s="55"/>
      <c r="F322" s="55"/>
      <c r="G322" s="55"/>
      <c r="H322" s="55"/>
      <c r="I322" s="55"/>
      <c r="J322" s="55"/>
      <c r="K322" s="55"/>
      <c r="L322" s="55"/>
      <c r="M322" s="55"/>
    </row>
    <row r="323" spans="1:13" ht="12.75">
      <c r="A323" s="52"/>
      <c r="B323" s="24"/>
      <c r="C323" s="24"/>
      <c r="D323" s="55"/>
      <c r="E323" s="55"/>
      <c r="F323" s="55"/>
      <c r="G323" s="55"/>
      <c r="H323" s="55"/>
      <c r="I323" s="55"/>
      <c r="J323" s="55"/>
      <c r="K323" s="55"/>
      <c r="L323" s="55"/>
      <c r="M323" s="55"/>
    </row>
    <row r="324" spans="1:13" ht="12.75">
      <c r="A324" s="52"/>
      <c r="B324" s="24"/>
      <c r="C324" s="24"/>
      <c r="D324" s="55"/>
      <c r="E324" s="55"/>
      <c r="F324" s="55"/>
      <c r="G324" s="55"/>
      <c r="H324" s="55"/>
      <c r="I324" s="55"/>
      <c r="J324" s="55"/>
      <c r="K324" s="55"/>
      <c r="L324" s="55"/>
      <c r="M324" s="55"/>
    </row>
    <row r="325" spans="1:13" ht="12.75">
      <c r="A325" s="52"/>
      <c r="B325" s="24"/>
      <c r="C325" s="24"/>
      <c r="D325" s="55"/>
      <c r="E325" s="55"/>
      <c r="F325" s="55"/>
      <c r="G325" s="55"/>
      <c r="H325" s="55"/>
      <c r="I325" s="55"/>
      <c r="J325" s="55"/>
      <c r="K325" s="55"/>
      <c r="L325" s="55"/>
      <c r="M325" s="55"/>
    </row>
    <row r="326" spans="1:13" ht="12.75">
      <c r="A326" s="52"/>
      <c r="B326" s="24"/>
      <c r="C326" s="24"/>
      <c r="D326" s="55"/>
      <c r="E326" s="55"/>
      <c r="F326" s="55"/>
      <c r="G326" s="55"/>
      <c r="H326" s="55"/>
      <c r="I326" s="55"/>
      <c r="J326" s="55"/>
      <c r="K326" s="55"/>
      <c r="L326" s="55"/>
      <c r="M326" s="55"/>
    </row>
    <row r="327" spans="1:13" ht="12.75">
      <c r="A327" s="52"/>
      <c r="B327" s="24"/>
      <c r="C327" s="24"/>
      <c r="D327" s="55"/>
      <c r="E327" s="55"/>
      <c r="F327" s="55"/>
      <c r="G327" s="55"/>
      <c r="H327" s="55"/>
      <c r="I327" s="55"/>
      <c r="J327" s="55"/>
      <c r="K327" s="55"/>
      <c r="L327" s="55"/>
      <c r="M327" s="55"/>
    </row>
    <row r="328" spans="1:13" ht="12.75">
      <c r="A328" s="52"/>
      <c r="B328" s="24"/>
      <c r="C328" s="24"/>
      <c r="D328" s="55"/>
      <c r="E328" s="55"/>
      <c r="F328" s="55"/>
      <c r="G328" s="55"/>
      <c r="H328" s="55"/>
      <c r="I328" s="55"/>
      <c r="J328" s="55"/>
      <c r="K328" s="55"/>
      <c r="L328" s="55"/>
      <c r="M328" s="55"/>
    </row>
    <row r="329" spans="1:13" ht="12.75">
      <c r="A329" s="52"/>
      <c r="B329" s="24"/>
      <c r="C329" s="24"/>
      <c r="D329" s="55"/>
      <c r="E329" s="55"/>
      <c r="F329" s="55"/>
      <c r="G329" s="55"/>
      <c r="H329" s="55"/>
      <c r="I329" s="55"/>
      <c r="J329" s="55"/>
      <c r="K329" s="55"/>
      <c r="L329" s="55"/>
      <c r="M329" s="55"/>
    </row>
    <row r="330" spans="1:13" ht="12.75">
      <c r="A330" s="52"/>
      <c r="B330" s="24"/>
      <c r="C330" s="24"/>
      <c r="D330" s="55"/>
      <c r="E330" s="55"/>
      <c r="F330" s="55"/>
      <c r="G330" s="55"/>
      <c r="H330" s="55"/>
      <c r="I330" s="55"/>
      <c r="J330" s="55"/>
      <c r="K330" s="55"/>
      <c r="L330" s="55"/>
      <c r="M330" s="55"/>
    </row>
    <row r="331" spans="1:13" ht="12.75">
      <c r="A331" s="52"/>
      <c r="B331" s="24"/>
      <c r="C331" s="24"/>
      <c r="D331" s="55"/>
      <c r="E331" s="55"/>
      <c r="F331" s="55"/>
      <c r="G331" s="55"/>
      <c r="H331" s="55"/>
      <c r="I331" s="55"/>
      <c r="J331" s="55"/>
      <c r="K331" s="55"/>
      <c r="L331" s="55"/>
      <c r="M331" s="55"/>
    </row>
    <row r="332" spans="1:13" ht="12.75">
      <c r="A332" s="52"/>
      <c r="B332" s="24"/>
      <c r="C332" s="24"/>
      <c r="D332" s="55"/>
      <c r="E332" s="55"/>
      <c r="F332" s="55"/>
      <c r="G332" s="55"/>
      <c r="H332" s="55"/>
      <c r="I332" s="55"/>
      <c r="J332" s="55"/>
      <c r="K332" s="55"/>
      <c r="L332" s="55"/>
      <c r="M332" s="55"/>
    </row>
    <row r="333" spans="1:13" ht="12.75">
      <c r="A333" s="52"/>
      <c r="B333" s="24"/>
      <c r="C333" s="24"/>
      <c r="D333" s="55"/>
      <c r="E333" s="55"/>
      <c r="F333" s="55"/>
      <c r="G333" s="55"/>
      <c r="H333" s="55"/>
      <c r="I333" s="55"/>
      <c r="J333" s="55"/>
      <c r="K333" s="55"/>
      <c r="L333" s="55"/>
      <c r="M333" s="55"/>
    </row>
    <row r="334" spans="1:13" ht="12.75">
      <c r="A334" s="52"/>
      <c r="B334" s="24"/>
      <c r="C334" s="24"/>
      <c r="D334" s="55"/>
      <c r="E334" s="55"/>
      <c r="F334" s="55"/>
      <c r="G334" s="55"/>
      <c r="H334" s="55"/>
      <c r="I334" s="55"/>
      <c r="J334" s="55"/>
      <c r="K334" s="55"/>
      <c r="L334" s="55"/>
      <c r="M334" s="55"/>
    </row>
    <row r="335" spans="1:13" ht="12.75">
      <c r="A335" s="52"/>
      <c r="B335" s="24"/>
      <c r="C335" s="24"/>
      <c r="D335" s="55"/>
      <c r="E335" s="55"/>
      <c r="F335" s="55"/>
      <c r="G335" s="55"/>
      <c r="H335" s="55"/>
      <c r="I335" s="55"/>
      <c r="J335" s="55"/>
      <c r="K335" s="55"/>
      <c r="L335" s="55"/>
      <c r="M335" s="55"/>
    </row>
    <row r="336" spans="1:13" ht="12.75">
      <c r="A336" s="52"/>
      <c r="B336" s="24"/>
      <c r="C336" s="24"/>
      <c r="D336" s="55"/>
      <c r="E336" s="55"/>
      <c r="F336" s="55"/>
      <c r="G336" s="55"/>
      <c r="H336" s="55"/>
      <c r="I336" s="55"/>
      <c r="J336" s="55"/>
      <c r="K336" s="55"/>
      <c r="L336" s="55"/>
      <c r="M336" s="55"/>
    </row>
    <row r="337" spans="1:13" ht="12.75">
      <c r="A337" s="52"/>
      <c r="B337" s="24"/>
      <c r="C337" s="24"/>
      <c r="D337" s="55"/>
      <c r="E337" s="55"/>
      <c r="F337" s="55"/>
      <c r="G337" s="55"/>
      <c r="H337" s="55"/>
      <c r="I337" s="55"/>
      <c r="J337" s="55"/>
      <c r="K337" s="55"/>
      <c r="L337" s="55"/>
      <c r="M337" s="55"/>
    </row>
    <row r="338" spans="1:13" ht="12.75">
      <c r="A338" s="52"/>
      <c r="B338" s="24"/>
      <c r="C338" s="24"/>
      <c r="D338" s="55"/>
      <c r="E338" s="55"/>
      <c r="F338" s="55"/>
      <c r="G338" s="55"/>
      <c r="H338" s="55"/>
      <c r="I338" s="55"/>
      <c r="J338" s="55"/>
      <c r="K338" s="55"/>
      <c r="L338" s="55"/>
      <c r="M338" s="55"/>
    </row>
    <row r="339" spans="1:13" ht="12.75">
      <c r="A339" s="52"/>
      <c r="B339" s="24"/>
      <c r="C339" s="24"/>
      <c r="D339" s="55"/>
      <c r="E339" s="55"/>
      <c r="F339" s="55"/>
      <c r="G339" s="55"/>
      <c r="H339" s="55"/>
      <c r="I339" s="55"/>
      <c r="J339" s="55"/>
      <c r="K339" s="55"/>
      <c r="L339" s="55"/>
      <c r="M339" s="55"/>
    </row>
    <row r="340" spans="1:13" ht="12.75">
      <c r="A340" s="52"/>
      <c r="B340" s="24"/>
      <c r="C340" s="24"/>
      <c r="D340" s="55"/>
      <c r="E340" s="55"/>
      <c r="F340" s="55"/>
      <c r="G340" s="55"/>
      <c r="H340" s="55"/>
      <c r="I340" s="55"/>
      <c r="J340" s="55"/>
      <c r="K340" s="55"/>
      <c r="L340" s="55"/>
      <c r="M340" s="55"/>
    </row>
    <row r="341" spans="1:13" ht="12.75">
      <c r="A341" s="52"/>
      <c r="B341" s="24"/>
      <c r="C341" s="24"/>
      <c r="D341" s="55"/>
      <c r="E341" s="55"/>
      <c r="F341" s="55"/>
      <c r="G341" s="55"/>
      <c r="H341" s="55"/>
      <c r="I341" s="55"/>
      <c r="J341" s="55"/>
      <c r="K341" s="55"/>
      <c r="L341" s="55"/>
      <c r="M341" s="55"/>
    </row>
    <row r="342" spans="1:13" ht="12.75">
      <c r="A342" s="52"/>
      <c r="B342" s="24"/>
      <c r="C342" s="24"/>
      <c r="D342" s="55"/>
      <c r="E342" s="55"/>
      <c r="F342" s="55"/>
      <c r="G342" s="55"/>
      <c r="H342" s="55"/>
      <c r="I342" s="55"/>
      <c r="J342" s="55"/>
      <c r="K342" s="55"/>
      <c r="L342" s="55"/>
      <c r="M342" s="55"/>
    </row>
    <row r="343" spans="1:13" ht="12.75">
      <c r="A343" s="52"/>
      <c r="B343" s="24"/>
      <c r="C343" s="24"/>
      <c r="D343" s="55"/>
      <c r="E343" s="55"/>
      <c r="F343" s="55"/>
      <c r="G343" s="55"/>
      <c r="H343" s="55"/>
      <c r="I343" s="55"/>
      <c r="J343" s="55"/>
      <c r="K343" s="55"/>
      <c r="L343" s="55"/>
      <c r="M343" s="55"/>
    </row>
    <row r="344" spans="1:13" ht="12.75">
      <c r="A344" s="52"/>
      <c r="B344" s="24"/>
      <c r="C344" s="24"/>
      <c r="D344" s="55"/>
      <c r="E344" s="55"/>
      <c r="F344" s="55"/>
      <c r="G344" s="55"/>
      <c r="H344" s="55"/>
      <c r="I344" s="55"/>
      <c r="J344" s="55"/>
      <c r="K344" s="55"/>
      <c r="L344" s="55"/>
      <c r="M344" s="55"/>
    </row>
    <row r="345" spans="1:13" ht="12.75">
      <c r="A345" s="52"/>
      <c r="B345" s="24"/>
      <c r="C345" s="24"/>
      <c r="D345" s="55"/>
      <c r="E345" s="55"/>
      <c r="F345" s="55"/>
      <c r="G345" s="55"/>
      <c r="H345" s="55"/>
      <c r="I345" s="55"/>
      <c r="J345" s="55"/>
      <c r="K345" s="55"/>
      <c r="L345" s="55"/>
      <c r="M345" s="55"/>
    </row>
    <row r="346" spans="1:13" ht="12.75">
      <c r="A346" s="52"/>
      <c r="B346" s="24"/>
      <c r="C346" s="24"/>
      <c r="D346" s="55"/>
      <c r="E346" s="55"/>
      <c r="F346" s="55"/>
      <c r="G346" s="55"/>
      <c r="H346" s="55"/>
      <c r="I346" s="55"/>
      <c r="J346" s="55"/>
      <c r="K346" s="55"/>
      <c r="L346" s="55"/>
      <c r="M346" s="55"/>
    </row>
    <row r="347" spans="1:13" ht="12.75">
      <c r="A347" s="52"/>
      <c r="B347" s="24"/>
      <c r="C347" s="24"/>
      <c r="D347" s="55"/>
      <c r="E347" s="55"/>
      <c r="F347" s="55"/>
      <c r="G347" s="55"/>
      <c r="H347" s="55"/>
      <c r="I347" s="55"/>
      <c r="J347" s="55"/>
      <c r="K347" s="55"/>
      <c r="L347" s="55"/>
      <c r="M347" s="55"/>
    </row>
    <row r="348" spans="1:13" ht="12.75">
      <c r="A348" s="52"/>
      <c r="B348" s="24"/>
      <c r="C348" s="24"/>
      <c r="D348" s="55"/>
      <c r="E348" s="55"/>
      <c r="F348" s="55"/>
      <c r="G348" s="55"/>
      <c r="H348" s="55"/>
      <c r="I348" s="55"/>
      <c r="J348" s="55"/>
      <c r="K348" s="55"/>
      <c r="L348" s="55"/>
      <c r="M348" s="55"/>
    </row>
    <row r="349" spans="1:13" ht="12.75">
      <c r="A349" s="52"/>
      <c r="B349" s="24"/>
      <c r="C349" s="24"/>
      <c r="D349" s="55"/>
      <c r="E349" s="55"/>
      <c r="F349" s="55"/>
      <c r="G349" s="55"/>
      <c r="H349" s="55"/>
      <c r="I349" s="55"/>
      <c r="J349" s="55"/>
      <c r="K349" s="55"/>
      <c r="L349" s="55"/>
      <c r="M349" s="55"/>
    </row>
    <row r="350" spans="1:13" ht="12.75">
      <c r="A350" s="52"/>
      <c r="B350" s="24"/>
      <c r="C350" s="24"/>
      <c r="D350" s="55"/>
      <c r="E350" s="55"/>
      <c r="F350" s="55"/>
      <c r="G350" s="55"/>
      <c r="H350" s="55"/>
      <c r="I350" s="55"/>
      <c r="J350" s="55"/>
      <c r="K350" s="55"/>
      <c r="L350" s="55"/>
      <c r="M350" s="55"/>
    </row>
    <row r="351" spans="1:13" ht="12.75">
      <c r="A351" s="52"/>
      <c r="B351" s="24"/>
      <c r="C351" s="24"/>
      <c r="D351" s="55"/>
      <c r="E351" s="55"/>
      <c r="F351" s="55"/>
      <c r="G351" s="55"/>
      <c r="H351" s="55"/>
      <c r="I351" s="55"/>
      <c r="J351" s="55"/>
      <c r="K351" s="55"/>
      <c r="L351" s="55"/>
      <c r="M351" s="55"/>
    </row>
    <row r="352" spans="1:13" ht="12.75">
      <c r="A352" s="52"/>
      <c r="B352" s="24"/>
      <c r="C352" s="24"/>
      <c r="D352" s="55"/>
      <c r="E352" s="55"/>
      <c r="F352" s="55"/>
      <c r="G352" s="55"/>
      <c r="H352" s="55"/>
      <c r="I352" s="55"/>
      <c r="J352" s="55"/>
      <c r="K352" s="55"/>
      <c r="L352" s="55"/>
      <c r="M352" s="55"/>
    </row>
    <row r="353" spans="1:13" ht="12.75">
      <c r="A353" s="52"/>
      <c r="B353" s="24"/>
      <c r="C353" s="24"/>
      <c r="D353" s="55"/>
      <c r="E353" s="55"/>
      <c r="F353" s="55"/>
      <c r="G353" s="55"/>
      <c r="H353" s="55"/>
      <c r="I353" s="55"/>
      <c r="J353" s="55"/>
      <c r="K353" s="55"/>
      <c r="L353" s="55"/>
      <c r="M353" s="55"/>
    </row>
    <row r="354" spans="1:13" ht="12.75">
      <c r="A354" s="52"/>
      <c r="B354" s="24"/>
      <c r="C354" s="24"/>
      <c r="D354" s="55"/>
      <c r="E354" s="55"/>
      <c r="F354" s="55"/>
      <c r="G354" s="55"/>
      <c r="H354" s="55"/>
      <c r="I354" s="55"/>
      <c r="J354" s="55"/>
      <c r="K354" s="55"/>
      <c r="L354" s="55"/>
      <c r="M354" s="55"/>
    </row>
    <row r="355" spans="1:13" ht="12.75">
      <c r="A355" s="52"/>
      <c r="B355" s="24"/>
      <c r="C355" s="24"/>
      <c r="D355" s="55"/>
      <c r="E355" s="55"/>
      <c r="F355" s="55"/>
      <c r="G355" s="55"/>
      <c r="H355" s="55"/>
      <c r="I355" s="55"/>
      <c r="J355" s="55"/>
      <c r="K355" s="55"/>
      <c r="L355" s="55"/>
      <c r="M355" s="55"/>
    </row>
    <row r="356" spans="1:13" ht="12.75">
      <c r="A356" s="52"/>
      <c r="B356" s="24"/>
      <c r="C356" s="24"/>
      <c r="D356" s="55"/>
      <c r="E356" s="55"/>
      <c r="F356" s="55"/>
      <c r="G356" s="55"/>
      <c r="H356" s="55"/>
      <c r="I356" s="55"/>
      <c r="J356" s="55"/>
      <c r="K356" s="55"/>
      <c r="L356" s="55"/>
      <c r="M356" s="55"/>
    </row>
    <row r="357" spans="1:13" ht="12.75">
      <c r="A357" s="52"/>
      <c r="B357" s="24"/>
      <c r="C357" s="24"/>
      <c r="D357" s="55"/>
      <c r="E357" s="55"/>
      <c r="F357" s="55"/>
      <c r="G357" s="55"/>
      <c r="H357" s="55"/>
      <c r="I357" s="55"/>
      <c r="J357" s="55"/>
      <c r="K357" s="55"/>
      <c r="L357" s="55"/>
      <c r="M357" s="55"/>
    </row>
    <row r="358" spans="1:13" ht="12.75">
      <c r="A358" s="52"/>
      <c r="B358" s="24"/>
      <c r="C358" s="24"/>
      <c r="D358" s="55"/>
      <c r="E358" s="55"/>
      <c r="F358" s="55"/>
      <c r="G358" s="55"/>
      <c r="H358" s="55"/>
      <c r="I358" s="55"/>
      <c r="J358" s="55"/>
      <c r="K358" s="55"/>
      <c r="L358" s="55"/>
      <c r="M358" s="55"/>
    </row>
    <row r="359" spans="1:13" ht="12.75">
      <c r="A359" s="52"/>
      <c r="B359" s="24"/>
      <c r="C359" s="24"/>
      <c r="D359" s="55"/>
      <c r="E359" s="55"/>
      <c r="F359" s="55"/>
      <c r="G359" s="55"/>
      <c r="H359" s="55"/>
      <c r="I359" s="55"/>
      <c r="J359" s="55"/>
      <c r="K359" s="55"/>
      <c r="L359" s="55"/>
      <c r="M359" s="55"/>
    </row>
    <row r="360" spans="1:13" ht="12.75">
      <c r="A360" s="52"/>
      <c r="B360" s="24"/>
      <c r="C360" s="24"/>
      <c r="D360" s="55"/>
      <c r="E360" s="55"/>
      <c r="F360" s="55"/>
      <c r="G360" s="55"/>
      <c r="H360" s="55"/>
      <c r="I360" s="55"/>
      <c r="J360" s="55"/>
      <c r="K360" s="55"/>
      <c r="L360" s="55"/>
      <c r="M360" s="55"/>
    </row>
    <row r="361" spans="1:13" ht="12.75">
      <c r="A361" s="52"/>
      <c r="B361" s="24"/>
      <c r="C361" s="24"/>
      <c r="D361" s="55"/>
      <c r="E361" s="55"/>
      <c r="F361" s="55"/>
      <c r="G361" s="55"/>
      <c r="H361" s="55"/>
      <c r="I361" s="55"/>
      <c r="J361" s="55"/>
      <c r="K361" s="55"/>
      <c r="L361" s="55"/>
      <c r="M361" s="55"/>
    </row>
    <row r="362" spans="1:13" ht="12.75">
      <c r="A362" s="52"/>
      <c r="B362" s="24"/>
      <c r="C362" s="24"/>
      <c r="D362" s="55"/>
      <c r="E362" s="55"/>
      <c r="F362" s="55"/>
      <c r="G362" s="55"/>
      <c r="H362" s="55"/>
      <c r="I362" s="55"/>
      <c r="J362" s="55"/>
      <c r="K362" s="55"/>
      <c r="L362" s="55"/>
      <c r="M362" s="55"/>
    </row>
    <row r="363" spans="1:13" ht="12.75">
      <c r="A363" s="52"/>
      <c r="B363" s="24"/>
      <c r="C363" s="24"/>
      <c r="D363" s="55"/>
      <c r="E363" s="55"/>
      <c r="F363" s="55"/>
      <c r="G363" s="55"/>
      <c r="H363" s="55"/>
      <c r="I363" s="55"/>
      <c r="J363" s="55"/>
      <c r="K363" s="55"/>
      <c r="L363" s="55"/>
      <c r="M363" s="55"/>
    </row>
    <row r="364" spans="1:13" ht="12.75">
      <c r="A364" s="52"/>
      <c r="B364" s="24"/>
      <c r="C364" s="24"/>
      <c r="D364" s="55"/>
      <c r="E364" s="55"/>
      <c r="F364" s="55"/>
      <c r="G364" s="55"/>
      <c r="H364" s="55"/>
      <c r="I364" s="55"/>
      <c r="J364" s="55"/>
      <c r="K364" s="55"/>
      <c r="L364" s="55"/>
      <c r="M364" s="55"/>
    </row>
    <row r="365" spans="1:13" ht="12.75">
      <c r="A365" s="52"/>
      <c r="B365" s="24"/>
      <c r="C365" s="24"/>
      <c r="D365" s="55"/>
      <c r="E365" s="55"/>
      <c r="F365" s="55"/>
      <c r="G365" s="55"/>
      <c r="H365" s="55"/>
      <c r="I365" s="55"/>
      <c r="J365" s="55"/>
      <c r="K365" s="55"/>
      <c r="L365" s="55"/>
      <c r="M365" s="55"/>
    </row>
    <row r="366" spans="1:13" ht="12.75">
      <c r="A366" s="52"/>
      <c r="B366" s="24"/>
      <c r="C366" s="24"/>
      <c r="D366" s="55"/>
      <c r="E366" s="55"/>
      <c r="F366" s="55"/>
      <c r="G366" s="55"/>
      <c r="H366" s="55"/>
      <c r="I366" s="55"/>
      <c r="J366" s="55"/>
      <c r="K366" s="55"/>
      <c r="L366" s="55"/>
      <c r="M366" s="55"/>
    </row>
    <row r="367" spans="1:13" ht="12.75">
      <c r="A367" s="52"/>
      <c r="B367" s="24"/>
      <c r="C367" s="24"/>
      <c r="D367" s="55"/>
      <c r="E367" s="55"/>
      <c r="F367" s="55"/>
      <c r="G367" s="55"/>
      <c r="H367" s="55"/>
      <c r="I367" s="55"/>
      <c r="J367" s="55"/>
      <c r="K367" s="55"/>
      <c r="L367" s="55"/>
      <c r="M367" s="55"/>
    </row>
    <row r="368" spans="1:13" ht="12.75">
      <c r="A368" s="52"/>
      <c r="B368" s="24"/>
      <c r="C368" s="24"/>
      <c r="D368" s="55"/>
      <c r="E368" s="55"/>
      <c r="F368" s="55"/>
      <c r="G368" s="55"/>
      <c r="H368" s="55"/>
      <c r="I368" s="55"/>
      <c r="J368" s="55"/>
      <c r="K368" s="55"/>
      <c r="L368" s="55"/>
      <c r="M368" s="55"/>
    </row>
    <row r="369" spans="1:13" ht="12.75">
      <c r="A369" s="52"/>
      <c r="B369" s="24"/>
      <c r="C369" s="24"/>
      <c r="D369" s="55"/>
      <c r="E369" s="55"/>
      <c r="F369" s="55"/>
      <c r="G369" s="55"/>
      <c r="H369" s="55"/>
      <c r="I369" s="55"/>
      <c r="J369" s="55"/>
      <c r="K369" s="55"/>
      <c r="L369" s="55"/>
      <c r="M369" s="55"/>
    </row>
    <row r="370" spans="1:13" ht="12.75">
      <c r="A370" s="52"/>
      <c r="B370" s="24"/>
      <c r="C370" s="24"/>
      <c r="D370" s="55"/>
      <c r="E370" s="55"/>
      <c r="F370" s="55"/>
      <c r="G370" s="55"/>
      <c r="H370" s="55"/>
      <c r="I370" s="55"/>
      <c r="J370" s="55"/>
      <c r="K370" s="55"/>
      <c r="L370" s="55"/>
      <c r="M370" s="55"/>
    </row>
    <row r="371" spans="1:13" ht="12.75">
      <c r="A371" s="52"/>
      <c r="B371" s="24"/>
      <c r="C371" s="24"/>
      <c r="D371" s="55"/>
      <c r="E371" s="55"/>
      <c r="F371" s="55"/>
      <c r="G371" s="55"/>
      <c r="H371" s="55"/>
      <c r="I371" s="55"/>
      <c r="J371" s="55"/>
      <c r="K371" s="55"/>
      <c r="L371" s="55"/>
      <c r="M371" s="55"/>
    </row>
    <row r="372" spans="1:13" ht="12.75">
      <c r="A372" s="52"/>
      <c r="B372" s="24"/>
      <c r="C372" s="24"/>
      <c r="D372" s="55"/>
      <c r="E372" s="55"/>
      <c r="F372" s="55"/>
      <c r="G372" s="55"/>
      <c r="H372" s="55"/>
      <c r="I372" s="55"/>
      <c r="J372" s="55"/>
      <c r="K372" s="55"/>
      <c r="L372" s="55"/>
      <c r="M372" s="55"/>
    </row>
    <row r="373" spans="1:13" ht="12.75">
      <c r="A373" s="52"/>
      <c r="B373" s="24"/>
      <c r="C373" s="24"/>
      <c r="D373" s="55"/>
      <c r="E373" s="55"/>
      <c r="F373" s="55"/>
      <c r="G373" s="55"/>
      <c r="H373" s="55"/>
      <c r="I373" s="55"/>
      <c r="J373" s="55"/>
      <c r="K373" s="55"/>
      <c r="L373" s="55"/>
      <c r="M373" s="55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L374" s="27"/>
      <c r="M374" s="27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L375" s="27"/>
      <c r="M375" s="27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L376" s="27"/>
      <c r="M376" s="27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L377" s="27"/>
      <c r="M377" s="27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L378" s="27"/>
      <c r="M378" s="27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L379" s="27"/>
      <c r="M379" s="27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L380" s="27"/>
      <c r="M380" s="27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L381" s="27"/>
      <c r="M381" s="27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L382" s="27"/>
      <c r="M382" s="27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L383" s="27"/>
      <c r="M383" s="27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L384" s="27"/>
      <c r="M384" s="27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L385" s="27"/>
      <c r="M385" s="27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L386" s="27"/>
      <c r="M386" s="27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L387" s="27"/>
      <c r="M387" s="27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L388" s="27"/>
      <c r="M388" s="27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L389" s="27"/>
      <c r="M389" s="27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L390" s="27"/>
      <c r="M390" s="27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L391" s="27"/>
      <c r="M391" s="27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L392" s="27"/>
      <c r="M392" s="27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L393" s="27"/>
      <c r="M393" s="27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L394" s="27"/>
      <c r="M394" s="27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L395" s="27"/>
      <c r="M395" s="27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L396" s="27"/>
      <c r="M396" s="27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L397" s="27"/>
      <c r="M397" s="27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L398" s="27"/>
      <c r="M398" s="27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L399" s="27"/>
      <c r="M399" s="27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L400" s="27"/>
      <c r="M400" s="27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L401" s="27"/>
      <c r="M401" s="27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L402" s="27"/>
      <c r="M402" s="27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L403" s="27"/>
      <c r="M403" s="27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L404" s="27"/>
      <c r="M404" s="27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L405" s="27"/>
      <c r="M405" s="27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L406" s="27"/>
      <c r="M406" s="27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L407" s="27"/>
      <c r="M407" s="27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L408" s="27"/>
      <c r="M408" s="27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L409" s="27"/>
      <c r="M409" s="27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L410" s="27"/>
      <c r="M410" s="27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L411" s="27"/>
      <c r="M411" s="27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L412" s="27"/>
      <c r="M412" s="27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L413" s="27"/>
      <c r="M413" s="27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L414" s="27"/>
      <c r="M414" s="27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L415" s="27"/>
      <c r="M415" s="27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L416" s="27"/>
      <c r="M416" s="27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L417" s="27"/>
      <c r="M417" s="27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L418" s="27"/>
      <c r="M418" s="27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L419" s="27"/>
      <c r="M419" s="27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L420" s="27"/>
      <c r="M420" s="27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L421" s="27"/>
      <c r="M421" s="27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L422" s="27"/>
      <c r="M422" s="27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L423" s="27"/>
      <c r="M423" s="27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L424" s="27"/>
      <c r="M424" s="27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L425" s="27"/>
      <c r="M425" s="27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L426" s="27"/>
      <c r="M426" s="27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L427" s="27"/>
      <c r="M427" s="27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L428" s="27"/>
      <c r="M428" s="27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L429" s="27"/>
      <c r="M429" s="27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L430" s="27"/>
      <c r="M430" s="27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L431" s="27"/>
      <c r="M431" s="27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L432" s="27"/>
      <c r="M432" s="27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L433" s="27"/>
      <c r="M433" s="27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L434" s="27"/>
      <c r="M434" s="27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L435" s="27"/>
      <c r="M435" s="27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L436" s="27"/>
      <c r="M436" s="27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L437" s="27"/>
      <c r="M437" s="27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L438" s="27"/>
      <c r="M438" s="27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L439" s="27"/>
      <c r="M439" s="27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L440" s="27"/>
      <c r="M440" s="27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L441" s="27"/>
      <c r="M441" s="27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L442" s="27"/>
      <c r="M442" s="27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L443" s="27"/>
      <c r="M443" s="27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L444" s="27"/>
      <c r="M444" s="27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L445" s="27"/>
      <c r="M445" s="27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L446" s="27"/>
      <c r="M446" s="27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L447" s="27"/>
      <c r="M447" s="27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L448" s="27"/>
      <c r="M448" s="27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L449" s="27"/>
      <c r="M449" s="27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L450" s="27"/>
      <c r="M450" s="27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L451" s="27"/>
      <c r="M451" s="27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L452" s="27"/>
      <c r="M452" s="27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L453" s="27"/>
      <c r="M453" s="27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L454" s="27"/>
      <c r="M454" s="27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L455" s="27"/>
      <c r="M455" s="27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L456" s="27"/>
      <c r="M456" s="27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L457" s="27"/>
      <c r="M457" s="27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L458" s="27"/>
      <c r="M458" s="27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L459" s="27"/>
      <c r="M459" s="27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L460" s="27"/>
      <c r="M460" s="27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L461" s="27"/>
      <c r="M461" s="27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L462" s="27"/>
      <c r="M462" s="27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L463" s="27"/>
      <c r="M463" s="27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L464" s="27"/>
      <c r="M464" s="27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L465" s="27"/>
      <c r="M465" s="27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L466" s="27"/>
      <c r="M466" s="27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L467" s="27"/>
      <c r="M467" s="27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L468" s="27"/>
      <c r="M468" s="27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L469" s="27"/>
      <c r="M469" s="27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L470" s="27"/>
      <c r="M470" s="27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L471" s="27"/>
      <c r="M471" s="27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L472" s="27"/>
      <c r="M472" s="27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L473" s="27"/>
      <c r="M473" s="27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L474" s="27"/>
      <c r="M474" s="27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L475" s="27"/>
      <c r="M475" s="27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L476" s="27"/>
      <c r="M476" s="27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L477" s="27"/>
      <c r="M477" s="27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L478" s="27"/>
      <c r="M478" s="27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L479" s="27"/>
      <c r="M479" s="27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L480" s="27"/>
      <c r="M480" s="27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L481" s="27"/>
      <c r="M481" s="27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L482" s="27"/>
      <c r="M482" s="27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L483" s="27"/>
      <c r="M483" s="27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L484" s="27"/>
      <c r="M484" s="27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L485" s="27"/>
      <c r="M485" s="27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L486" s="27"/>
      <c r="M486" s="27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L487" s="27"/>
      <c r="M487" s="27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L488" s="27"/>
      <c r="M488" s="27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L489" s="27"/>
      <c r="M489" s="27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L490" s="27"/>
      <c r="M490" s="27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L491" s="27"/>
      <c r="M491" s="27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L492" s="27"/>
      <c r="M492" s="27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L493" s="27"/>
      <c r="M493" s="27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L494" s="27"/>
      <c r="M494" s="27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L495" s="27"/>
      <c r="M495" s="27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L496" s="27"/>
      <c r="M496" s="27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L497" s="27"/>
      <c r="M497" s="27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L498" s="27"/>
      <c r="M498" s="27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L499" s="27"/>
      <c r="M499" s="27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L500" s="27"/>
      <c r="M500" s="27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L501" s="27"/>
      <c r="M501" s="27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L502" s="27"/>
      <c r="M502" s="27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L503" s="27"/>
      <c r="M503" s="27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L504" s="27"/>
      <c r="M504" s="27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L505" s="27"/>
      <c r="M505" s="27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L506" s="27"/>
      <c r="M506" s="27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L507" s="27"/>
      <c r="M507" s="27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L508" s="27"/>
      <c r="M508" s="27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L509" s="27"/>
      <c r="M509" s="27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L510" s="27"/>
      <c r="M510" s="27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L511" s="27"/>
      <c r="M511" s="27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L512" s="27"/>
      <c r="M512" s="27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L513" s="27"/>
      <c r="M513" s="27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L514" s="27"/>
      <c r="M514" s="27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L515" s="27"/>
      <c r="M515" s="27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L516" s="27"/>
      <c r="M516" s="27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L517" s="27"/>
      <c r="M517" s="27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L518" s="27"/>
      <c r="M518" s="27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L519" s="27"/>
      <c r="M519" s="27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L520" s="27"/>
      <c r="M520" s="27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L521" s="27"/>
      <c r="M521" s="27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L522" s="27"/>
      <c r="M522" s="27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L523" s="27"/>
      <c r="M523" s="27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L524" s="27"/>
      <c r="M524" s="27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L525" s="27"/>
      <c r="M525" s="27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L526" s="27"/>
      <c r="M526" s="27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L527" s="27"/>
      <c r="M527" s="27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L528" s="27"/>
      <c r="M528" s="27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L529" s="27"/>
      <c r="M529" s="27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L530" s="27"/>
      <c r="M530" s="27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L531" s="27"/>
      <c r="M531" s="27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L532" s="27"/>
      <c r="M532" s="27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L533" s="27"/>
      <c r="M533" s="27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L534" s="27"/>
      <c r="M534" s="27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L535" s="27"/>
      <c r="M535" s="27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L536" s="27"/>
      <c r="M536" s="27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L537" s="27"/>
      <c r="M537" s="27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L538" s="27"/>
      <c r="M538" s="27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L539" s="27"/>
      <c r="M539" s="27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L540" s="27"/>
      <c r="M540" s="27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L541" s="27"/>
      <c r="M541" s="27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L542" s="27"/>
      <c r="M542" s="27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L543" s="27"/>
      <c r="M543" s="27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L544" s="27"/>
      <c r="M544" s="27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L545" s="27"/>
      <c r="M545" s="27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L546" s="27"/>
      <c r="M546" s="27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L547" s="27"/>
      <c r="M547" s="27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L548" s="27"/>
      <c r="M548" s="27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L549" s="27"/>
      <c r="M549" s="27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L550" s="27"/>
      <c r="M550" s="27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L551" s="27"/>
      <c r="M551" s="27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L552" s="27"/>
      <c r="M552" s="27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L553" s="27"/>
      <c r="M553" s="27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L554" s="27"/>
      <c r="M554" s="27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L555" s="27"/>
      <c r="M555" s="27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L556" s="27"/>
      <c r="M556" s="27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L557" s="27"/>
      <c r="M557" s="27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L558" s="27"/>
      <c r="M558" s="27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L559" s="27"/>
      <c r="M559" s="27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L560" s="27"/>
      <c r="M560" s="27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L561" s="27"/>
      <c r="M561" s="27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L562" s="27"/>
      <c r="M562" s="27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L563" s="27"/>
      <c r="M563" s="27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L564" s="27"/>
      <c r="M564" s="27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L565" s="27"/>
      <c r="M565" s="27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L566" s="27"/>
      <c r="M566" s="27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L567" s="27"/>
      <c r="M567" s="27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L568" s="27"/>
      <c r="M568" s="27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L569" s="27"/>
      <c r="M569" s="27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L570" s="27"/>
      <c r="M570" s="27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L571" s="27"/>
      <c r="M571" s="27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L572" s="27"/>
      <c r="M572" s="27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L573" s="27"/>
      <c r="M573" s="27"/>
    </row>
    <row r="574" spans="4:13" ht="12.75">
      <c r="D574" s="27"/>
      <c r="E574" s="27"/>
      <c r="F574" s="27"/>
      <c r="G574" s="27"/>
      <c r="H574" s="27"/>
      <c r="I574" s="27"/>
      <c r="J574" s="27"/>
      <c r="K574" s="27"/>
      <c r="L574" s="27"/>
      <c r="M574" s="27"/>
    </row>
    <row r="575" spans="4:13" ht="12.75">
      <c r="D575" s="27"/>
      <c r="E575" s="27"/>
      <c r="F575" s="27"/>
      <c r="G575" s="27"/>
      <c r="H575" s="27"/>
      <c r="I575" s="27"/>
      <c r="J575" s="27"/>
      <c r="K575" s="27"/>
      <c r="L575" s="27"/>
      <c r="M575" s="27"/>
    </row>
    <row r="576" spans="4:13" ht="12.75">
      <c r="D576" s="27"/>
      <c r="E576" s="27"/>
      <c r="F576" s="27"/>
      <c r="G576" s="27"/>
      <c r="H576" s="27"/>
      <c r="I576" s="27"/>
      <c r="J576" s="27"/>
      <c r="K576" s="27"/>
      <c r="L576" s="27"/>
      <c r="M576" s="27"/>
    </row>
    <row r="577" spans="4:13" ht="12.75">
      <c r="D577" s="27"/>
      <c r="E577" s="27"/>
      <c r="F577" s="27"/>
      <c r="G577" s="27"/>
      <c r="H577" s="27"/>
      <c r="I577" s="27"/>
      <c r="J577" s="27"/>
      <c r="K577" s="27"/>
      <c r="L577" s="27"/>
      <c r="M577" s="27"/>
    </row>
    <row r="578" spans="4:13" ht="12.75">
      <c r="D578" s="27"/>
      <c r="E578" s="27"/>
      <c r="F578" s="27"/>
      <c r="G578" s="27"/>
      <c r="H578" s="27"/>
      <c r="I578" s="27"/>
      <c r="J578" s="27"/>
      <c r="K578" s="27"/>
      <c r="L578" s="27"/>
      <c r="M578" s="27"/>
    </row>
    <row r="579" spans="4:13" ht="12.75">
      <c r="D579" s="27"/>
      <c r="E579" s="27"/>
      <c r="F579" s="27"/>
      <c r="G579" s="27"/>
      <c r="H579" s="27"/>
      <c r="I579" s="27"/>
      <c r="J579" s="27"/>
      <c r="K579" s="27"/>
      <c r="L579" s="27"/>
      <c r="M579" s="27"/>
    </row>
    <row r="580" spans="4:13" ht="12.75">
      <c r="D580" s="27"/>
      <c r="E580" s="27"/>
      <c r="F580" s="27"/>
      <c r="G580" s="27"/>
      <c r="H580" s="27"/>
      <c r="I580" s="27"/>
      <c r="J580" s="27"/>
      <c r="K580" s="27"/>
      <c r="L580" s="27"/>
      <c r="M580" s="27"/>
    </row>
    <row r="581" spans="4:13" ht="12.75">
      <c r="D581" s="27"/>
      <c r="E581" s="27"/>
      <c r="F581" s="27"/>
      <c r="G581" s="27"/>
      <c r="H581" s="27"/>
      <c r="I581" s="27"/>
      <c r="J581" s="27"/>
      <c r="K581" s="27"/>
      <c r="L581" s="27"/>
      <c r="M581" s="27"/>
    </row>
    <row r="582" spans="4:13" ht="12.75">
      <c r="D582" s="27"/>
      <c r="E582" s="27"/>
      <c r="F582" s="27"/>
      <c r="G582" s="27"/>
      <c r="H582" s="27"/>
      <c r="I582" s="27"/>
      <c r="J582" s="27"/>
      <c r="K582" s="27"/>
      <c r="L582" s="27"/>
      <c r="M582" s="27"/>
    </row>
    <row r="583" spans="4:13" ht="12.75">
      <c r="D583" s="27"/>
      <c r="E583" s="27"/>
      <c r="F583" s="27"/>
      <c r="G583" s="27"/>
      <c r="H583" s="27"/>
      <c r="I583" s="27"/>
      <c r="J583" s="27"/>
      <c r="K583" s="27"/>
      <c r="L583" s="27"/>
      <c r="M583" s="27"/>
    </row>
    <row r="584" spans="4:13" ht="12.75">
      <c r="D584" s="27"/>
      <c r="E584" s="27"/>
      <c r="F584" s="27"/>
      <c r="G584" s="27"/>
      <c r="H584" s="27"/>
      <c r="I584" s="27"/>
      <c r="J584" s="27"/>
      <c r="K584" s="27"/>
      <c r="L584" s="27"/>
      <c r="M584" s="27"/>
    </row>
    <row r="585" spans="4:13" ht="12.75">
      <c r="D585" s="27"/>
      <c r="E585" s="27"/>
      <c r="F585" s="27"/>
      <c r="G585" s="27"/>
      <c r="H585" s="27"/>
      <c r="I585" s="27"/>
      <c r="J585" s="27"/>
      <c r="K585" s="27"/>
      <c r="L585" s="27"/>
      <c r="M585" s="27"/>
    </row>
    <row r="586" spans="4:13" ht="12.75">
      <c r="D586" s="27"/>
      <c r="E586" s="27"/>
      <c r="F586" s="27"/>
      <c r="G586" s="27"/>
      <c r="H586" s="27"/>
      <c r="I586" s="27"/>
      <c r="J586" s="27"/>
      <c r="K586" s="27"/>
      <c r="L586" s="27"/>
      <c r="M586" s="27"/>
    </row>
    <row r="587" spans="4:13" ht="12.75">
      <c r="D587" s="27"/>
      <c r="E587" s="27"/>
      <c r="F587" s="27"/>
      <c r="G587" s="27"/>
      <c r="H587" s="27"/>
      <c r="I587" s="27"/>
      <c r="J587" s="27"/>
      <c r="K587" s="27"/>
      <c r="L587" s="27"/>
      <c r="M587" s="27"/>
    </row>
    <row r="588" spans="4:13" ht="12.75">
      <c r="D588" s="27"/>
      <c r="E588" s="27"/>
      <c r="F588" s="27"/>
      <c r="G588" s="27"/>
      <c r="H588" s="27"/>
      <c r="I588" s="27"/>
      <c r="J588" s="27"/>
      <c r="K588" s="27"/>
      <c r="L588" s="27"/>
      <c r="M588" s="27"/>
    </row>
    <row r="589" spans="4:13" ht="12.75">
      <c r="D589" s="27"/>
      <c r="E589" s="27"/>
      <c r="F589" s="27"/>
      <c r="G589" s="27"/>
      <c r="H589" s="27"/>
      <c r="I589" s="27"/>
      <c r="J589" s="27"/>
      <c r="K589" s="27"/>
      <c r="L589" s="27"/>
      <c r="M589" s="27"/>
    </row>
    <row r="590" spans="4:13" ht="12.75">
      <c r="D590" s="27"/>
      <c r="E590" s="27"/>
      <c r="F590" s="27"/>
      <c r="G590" s="27"/>
      <c r="H590" s="27"/>
      <c r="I590" s="27"/>
      <c r="J590" s="27"/>
      <c r="K590" s="27"/>
      <c r="L590" s="27"/>
      <c r="M590" s="27"/>
    </row>
    <row r="591" spans="4:13" ht="12.75">
      <c r="D591" s="27"/>
      <c r="E591" s="27"/>
      <c r="F591" s="27"/>
      <c r="G591" s="27"/>
      <c r="H591" s="27"/>
      <c r="I591" s="27"/>
      <c r="J591" s="27"/>
      <c r="K591" s="27"/>
      <c r="L591" s="27"/>
      <c r="M591" s="27"/>
    </row>
    <row r="592" spans="4:13" ht="12.75">
      <c r="D592" s="27"/>
      <c r="E592" s="27"/>
      <c r="F592" s="27"/>
      <c r="G592" s="27"/>
      <c r="H592" s="27"/>
      <c r="I592" s="27"/>
      <c r="J592" s="27"/>
      <c r="K592" s="27"/>
      <c r="L592" s="27"/>
      <c r="M592" s="27"/>
    </row>
    <row r="593" spans="4:13" ht="12.75">
      <c r="D593" s="27"/>
      <c r="E593" s="27"/>
      <c r="F593" s="27"/>
      <c r="G593" s="27"/>
      <c r="H593" s="27"/>
      <c r="I593" s="27"/>
      <c r="J593" s="27"/>
      <c r="K593" s="27"/>
      <c r="L593" s="27"/>
      <c r="M593" s="27"/>
    </row>
    <row r="594" spans="4:13" ht="12.75">
      <c r="D594" s="27"/>
      <c r="E594" s="27"/>
      <c r="F594" s="27"/>
      <c r="G594" s="27"/>
      <c r="H594" s="27"/>
      <c r="I594" s="27"/>
      <c r="J594" s="27"/>
      <c r="K594" s="27"/>
      <c r="L594" s="27"/>
      <c r="M594" s="27"/>
    </row>
    <row r="595" spans="4:13" ht="12.75">
      <c r="D595" s="27"/>
      <c r="E595" s="27"/>
      <c r="F595" s="27"/>
      <c r="G595" s="27"/>
      <c r="H595" s="27"/>
      <c r="I595" s="27"/>
      <c r="J595" s="27"/>
      <c r="K595" s="27"/>
      <c r="L595" s="27"/>
      <c r="M595" s="27"/>
    </row>
    <row r="596" spans="4:13" ht="12.75">
      <c r="D596" s="27"/>
      <c r="E596" s="27"/>
      <c r="F596" s="27"/>
      <c r="G596" s="27"/>
      <c r="H596" s="27"/>
      <c r="I596" s="27"/>
      <c r="J596" s="27"/>
      <c r="K596" s="27"/>
      <c r="L596" s="27"/>
      <c r="M596" s="27"/>
    </row>
    <row r="597" spans="4:13" ht="12.75">
      <c r="D597" s="27"/>
      <c r="E597" s="27"/>
      <c r="F597" s="27"/>
      <c r="G597" s="27"/>
      <c r="H597" s="27"/>
      <c r="I597" s="27"/>
      <c r="J597" s="27"/>
      <c r="K597" s="27"/>
      <c r="L597" s="27"/>
      <c r="M597" s="27"/>
    </row>
    <row r="598" spans="4:13" ht="12.75">
      <c r="D598" s="27"/>
      <c r="E598" s="27"/>
      <c r="F598" s="27"/>
      <c r="G598" s="27"/>
      <c r="H598" s="27"/>
      <c r="I598" s="27"/>
      <c r="J598" s="27"/>
      <c r="K598" s="27"/>
      <c r="L598" s="27"/>
      <c r="M598" s="27"/>
    </row>
    <row r="599" spans="4:13" ht="12.75">
      <c r="D599" s="27"/>
      <c r="E599" s="27"/>
      <c r="F599" s="27"/>
      <c r="G599" s="27"/>
      <c r="H599" s="27"/>
      <c r="I599" s="27"/>
      <c r="J599" s="27"/>
      <c r="K599" s="27"/>
      <c r="L599" s="27"/>
      <c r="M599" s="27"/>
    </row>
    <row r="600" spans="4:13" ht="12.75">
      <c r="D600" s="27"/>
      <c r="E600" s="27"/>
      <c r="F600" s="27"/>
      <c r="G600" s="27"/>
      <c r="H600" s="27"/>
      <c r="I600" s="27"/>
      <c r="J600" s="27"/>
      <c r="K600" s="27"/>
      <c r="L600" s="27"/>
      <c r="M600" s="27"/>
    </row>
    <row r="601" spans="4:13" ht="12.75">
      <c r="D601" s="27"/>
      <c r="E601" s="27"/>
      <c r="F601" s="27"/>
      <c r="G601" s="27"/>
      <c r="H601" s="27"/>
      <c r="I601" s="27"/>
      <c r="J601" s="27"/>
      <c r="K601" s="27"/>
      <c r="L601" s="27"/>
      <c r="M601" s="27"/>
    </row>
    <row r="602" spans="4:13" ht="12.75">
      <c r="D602" s="27"/>
      <c r="E602" s="27"/>
      <c r="F602" s="27"/>
      <c r="G602" s="27"/>
      <c r="H602" s="27"/>
      <c r="I602" s="27"/>
      <c r="J602" s="27"/>
      <c r="K602" s="27"/>
      <c r="L602" s="27"/>
      <c r="M602" s="27"/>
    </row>
    <row r="603" spans="4:13" ht="12.75">
      <c r="D603" s="27"/>
      <c r="E603" s="27"/>
      <c r="F603" s="27"/>
      <c r="G603" s="27"/>
      <c r="H603" s="27"/>
      <c r="I603" s="27"/>
      <c r="J603" s="27"/>
      <c r="K603" s="27"/>
      <c r="L603" s="27"/>
      <c r="M603" s="27"/>
    </row>
    <row r="604" spans="4:13" ht="12.75">
      <c r="D604" s="27"/>
      <c r="E604" s="27"/>
      <c r="F604" s="27"/>
      <c r="G604" s="27"/>
      <c r="H604" s="27"/>
      <c r="I604" s="27"/>
      <c r="J604" s="27"/>
      <c r="K604" s="27"/>
      <c r="L604" s="27"/>
      <c r="M604" s="27"/>
    </row>
    <row r="605" spans="4:13" ht="12.75">
      <c r="D605" s="27"/>
      <c r="E605" s="27"/>
      <c r="F605" s="27"/>
      <c r="G605" s="27"/>
      <c r="H605" s="27"/>
      <c r="I605" s="27"/>
      <c r="J605" s="27"/>
      <c r="K605" s="27"/>
      <c r="L605" s="27"/>
      <c r="M605" s="27"/>
    </row>
    <row r="606" spans="4:13" ht="12.75">
      <c r="D606" s="27"/>
      <c r="E606" s="27"/>
      <c r="F606" s="27"/>
      <c r="G606" s="27"/>
      <c r="H606" s="27"/>
      <c r="I606" s="27"/>
      <c r="J606" s="27"/>
      <c r="K606" s="27"/>
      <c r="L606" s="27"/>
      <c r="M606" s="27"/>
    </row>
    <row r="607" spans="4:13" ht="12.75">
      <c r="D607" s="27"/>
      <c r="E607" s="27"/>
      <c r="F607" s="27"/>
      <c r="G607" s="27"/>
      <c r="H607" s="27"/>
      <c r="I607" s="27"/>
      <c r="J607" s="27"/>
      <c r="K607" s="27"/>
      <c r="L607" s="27"/>
      <c r="M607" s="27"/>
    </row>
    <row r="608" spans="4:13" ht="12.75">
      <c r="D608" s="27"/>
      <c r="E608" s="27"/>
      <c r="F608" s="27"/>
      <c r="G608" s="27"/>
      <c r="H608" s="27"/>
      <c r="I608" s="27"/>
      <c r="J608" s="27"/>
      <c r="K608" s="27"/>
      <c r="L608" s="27"/>
      <c r="M608" s="27"/>
    </row>
    <row r="609" spans="4:13" ht="12.75">
      <c r="D609" s="27"/>
      <c r="E609" s="27"/>
      <c r="F609" s="27"/>
      <c r="G609" s="27"/>
      <c r="H609" s="27"/>
      <c r="I609" s="27"/>
      <c r="J609" s="27"/>
      <c r="K609" s="27"/>
      <c r="L609" s="27"/>
      <c r="M609" s="27"/>
    </row>
    <row r="610" spans="4:13" ht="12.75">
      <c r="D610" s="27"/>
      <c r="E610" s="27"/>
      <c r="F610" s="27"/>
      <c r="G610" s="27"/>
      <c r="H610" s="27"/>
      <c r="I610" s="27"/>
      <c r="J610" s="27"/>
      <c r="K610" s="27"/>
      <c r="L610" s="27"/>
      <c r="M610" s="27"/>
    </row>
    <row r="611" spans="4:13" ht="12.75">
      <c r="D611" s="27"/>
      <c r="E611" s="27"/>
      <c r="F611" s="27"/>
      <c r="G611" s="27"/>
      <c r="H611" s="27"/>
      <c r="I611" s="27"/>
      <c r="J611" s="27"/>
      <c r="K611" s="27"/>
      <c r="L611" s="27"/>
      <c r="M611" s="27"/>
    </row>
    <row r="612" spans="4:13" ht="12.75">
      <c r="D612" s="27"/>
      <c r="E612" s="27"/>
      <c r="F612" s="27"/>
      <c r="G612" s="27"/>
      <c r="H612" s="27"/>
      <c r="I612" s="27"/>
      <c r="J612" s="27"/>
      <c r="K612" s="27"/>
      <c r="L612" s="27"/>
      <c r="M612" s="27"/>
    </row>
    <row r="613" spans="4:13" ht="12.75">
      <c r="D613" s="27"/>
      <c r="E613" s="27"/>
      <c r="F613" s="27"/>
      <c r="G613" s="27"/>
      <c r="H613" s="27"/>
      <c r="I613" s="27"/>
      <c r="J613" s="27"/>
      <c r="K613" s="27"/>
      <c r="L613" s="27"/>
      <c r="M613" s="27"/>
    </row>
    <row r="614" spans="4:13" ht="12.75">
      <c r="D614" s="27"/>
      <c r="E614" s="27"/>
      <c r="F614" s="27"/>
      <c r="G614" s="27"/>
      <c r="H614" s="27"/>
      <c r="I614" s="27"/>
      <c r="J614" s="27"/>
      <c r="K614" s="27"/>
      <c r="L614" s="27"/>
      <c r="M614" s="27"/>
    </row>
    <row r="615" spans="4:13" ht="12.75">
      <c r="D615" s="27"/>
      <c r="E615" s="27"/>
      <c r="F615" s="27"/>
      <c r="G615" s="27"/>
      <c r="H615" s="27"/>
      <c r="I615" s="27"/>
      <c r="J615" s="27"/>
      <c r="K615" s="27"/>
      <c r="L615" s="27"/>
      <c r="M615" s="27"/>
    </row>
    <row r="616" spans="4:13" ht="12.75">
      <c r="D616" s="27"/>
      <c r="E616" s="27"/>
      <c r="F616" s="27"/>
      <c r="G616" s="27"/>
      <c r="H616" s="27"/>
      <c r="I616" s="27"/>
      <c r="J616" s="27"/>
      <c r="K616" s="27"/>
      <c r="L616" s="27"/>
      <c r="M616" s="27"/>
    </row>
    <row r="617" spans="4:13" ht="12.75">
      <c r="D617" s="27"/>
      <c r="E617" s="27"/>
      <c r="F617" s="27"/>
      <c r="G617" s="27"/>
      <c r="H617" s="27"/>
      <c r="I617" s="27"/>
      <c r="J617" s="27"/>
      <c r="K617" s="27"/>
      <c r="L617" s="27"/>
      <c r="M617" s="27"/>
    </row>
    <row r="618" spans="4:13" ht="12.75">
      <c r="D618" s="27"/>
      <c r="E618" s="27"/>
      <c r="F618" s="27"/>
      <c r="G618" s="27"/>
      <c r="H618" s="27"/>
      <c r="I618" s="27"/>
      <c r="J618" s="27"/>
      <c r="K618" s="27"/>
      <c r="L618" s="27"/>
      <c r="M618" s="27"/>
    </row>
    <row r="619" spans="4:13" ht="12.75">
      <c r="D619" s="27"/>
      <c r="E619" s="27"/>
      <c r="F619" s="27"/>
      <c r="G619" s="27"/>
      <c r="H619" s="27"/>
      <c r="I619" s="27"/>
      <c r="J619" s="27"/>
      <c r="K619" s="27"/>
      <c r="L619" s="27"/>
      <c r="M619" s="27"/>
    </row>
    <row r="620" spans="4:13" ht="12.75">
      <c r="D620" s="27"/>
      <c r="E620" s="27"/>
      <c r="F620" s="27"/>
      <c r="G620" s="27"/>
      <c r="H620" s="27"/>
      <c r="I620" s="27"/>
      <c r="J620" s="27"/>
      <c r="K620" s="27"/>
      <c r="L620" s="27"/>
      <c r="M620" s="27"/>
    </row>
    <row r="621" spans="4:13" ht="12.75">
      <c r="D621" s="27"/>
      <c r="E621" s="27"/>
      <c r="F621" s="27"/>
      <c r="G621" s="27"/>
      <c r="H621" s="27"/>
      <c r="I621" s="27"/>
      <c r="J621" s="27"/>
      <c r="K621" s="27"/>
      <c r="L621" s="27"/>
      <c r="M621" s="27"/>
    </row>
    <row r="622" spans="4:13" ht="12.75">
      <c r="D622" s="27"/>
      <c r="E622" s="27"/>
      <c r="F622" s="27"/>
      <c r="G622" s="27"/>
      <c r="H622" s="27"/>
      <c r="I622" s="27"/>
      <c r="J622" s="27"/>
      <c r="K622" s="27"/>
      <c r="L622" s="27"/>
      <c r="M622" s="27"/>
    </row>
    <row r="623" spans="4:13" ht="12.75">
      <c r="D623" s="27"/>
      <c r="E623" s="27"/>
      <c r="F623" s="27"/>
      <c r="G623" s="27"/>
      <c r="H623" s="27"/>
      <c r="I623" s="27"/>
      <c r="J623" s="27"/>
      <c r="K623" s="27"/>
      <c r="L623" s="27"/>
      <c r="M623" s="27"/>
    </row>
    <row r="624" spans="4:13" ht="12.75">
      <c r="D624" s="27"/>
      <c r="E624" s="27"/>
      <c r="F624" s="27"/>
      <c r="G624" s="27"/>
      <c r="H624" s="27"/>
      <c r="I624" s="27"/>
      <c r="J624" s="27"/>
      <c r="K624" s="27"/>
      <c r="L624" s="27"/>
      <c r="M624" s="27"/>
    </row>
    <row r="625" spans="4:13" ht="12.75">
      <c r="D625" s="27"/>
      <c r="E625" s="27"/>
      <c r="F625" s="27"/>
      <c r="G625" s="27"/>
      <c r="H625" s="27"/>
      <c r="I625" s="27"/>
      <c r="J625" s="27"/>
      <c r="K625" s="27"/>
      <c r="L625" s="27"/>
      <c r="M625" s="27"/>
    </row>
    <row r="626" spans="4:13" ht="12.75">
      <c r="D626" s="27"/>
      <c r="E626" s="27"/>
      <c r="F626" s="27"/>
      <c r="G626" s="27"/>
      <c r="H626" s="27"/>
      <c r="I626" s="27"/>
      <c r="J626" s="27"/>
      <c r="K626" s="27"/>
      <c r="L626" s="27"/>
      <c r="M626" s="27"/>
    </row>
    <row r="627" spans="4:13" ht="12.75">
      <c r="D627" s="27"/>
      <c r="E627" s="27"/>
      <c r="F627" s="27"/>
      <c r="G627" s="27"/>
      <c r="H627" s="27"/>
      <c r="I627" s="27"/>
      <c r="J627" s="27"/>
      <c r="K627" s="27"/>
      <c r="L627" s="27"/>
      <c r="M627" s="27"/>
    </row>
    <row r="628" spans="4:13" ht="12.75">
      <c r="D628" s="27"/>
      <c r="E628" s="27"/>
      <c r="F628" s="27"/>
      <c r="G628" s="27"/>
      <c r="H628" s="27"/>
      <c r="I628" s="27"/>
      <c r="J628" s="27"/>
      <c r="K628" s="27"/>
      <c r="L628" s="27"/>
      <c r="M628" s="27"/>
    </row>
    <row r="629" spans="4:13" ht="12.75">
      <c r="D629" s="27"/>
      <c r="E629" s="27"/>
      <c r="F629" s="27"/>
      <c r="G629" s="27"/>
      <c r="H629" s="27"/>
      <c r="I629" s="27"/>
      <c r="J629" s="27"/>
      <c r="K629" s="27"/>
      <c r="L629" s="27"/>
      <c r="M629" s="27"/>
    </row>
    <row r="630" spans="4:13" ht="12.75">
      <c r="D630" s="27"/>
      <c r="E630" s="27"/>
      <c r="F630" s="27"/>
      <c r="G630" s="27"/>
      <c r="H630" s="27"/>
      <c r="I630" s="27"/>
      <c r="J630" s="27"/>
      <c r="K630" s="27"/>
      <c r="L630" s="27"/>
      <c r="M630" s="27"/>
    </row>
    <row r="631" spans="4:13" ht="12.75">
      <c r="D631" s="27"/>
      <c r="E631" s="27"/>
      <c r="F631" s="27"/>
      <c r="G631" s="27"/>
      <c r="H631" s="27"/>
      <c r="I631" s="27"/>
      <c r="J631" s="27"/>
      <c r="K631" s="27"/>
      <c r="L631" s="27"/>
      <c r="M631" s="27"/>
    </row>
    <row r="632" spans="4:13" ht="12.75">
      <c r="D632" s="27"/>
      <c r="E632" s="27"/>
      <c r="F632" s="27"/>
      <c r="G632" s="27"/>
      <c r="H632" s="27"/>
      <c r="I632" s="27"/>
      <c r="J632" s="27"/>
      <c r="K632" s="27"/>
      <c r="L632" s="27"/>
      <c r="M632" s="27"/>
    </row>
    <row r="633" spans="4:13" ht="12.75">
      <c r="D633" s="27"/>
      <c r="E633" s="27"/>
      <c r="F633" s="27"/>
      <c r="G633" s="27"/>
      <c r="H633" s="27"/>
      <c r="I633" s="27"/>
      <c r="J633" s="27"/>
      <c r="K633" s="27"/>
      <c r="L633" s="27"/>
      <c r="M633" s="27"/>
    </row>
    <row r="634" spans="4:13" ht="12.75">
      <c r="D634" s="27"/>
      <c r="E634" s="27"/>
      <c r="F634" s="27"/>
      <c r="G634" s="27"/>
      <c r="H634" s="27"/>
      <c r="I634" s="27"/>
      <c r="J634" s="27"/>
      <c r="K634" s="27"/>
      <c r="L634" s="27"/>
      <c r="M634" s="27"/>
    </row>
    <row r="635" spans="4:13" ht="12.75">
      <c r="D635" s="27"/>
      <c r="E635" s="27"/>
      <c r="F635" s="27"/>
      <c r="G635" s="27"/>
      <c r="H635" s="27"/>
      <c r="I635" s="27"/>
      <c r="J635" s="27"/>
      <c r="K635" s="27"/>
      <c r="L635" s="27"/>
      <c r="M635" s="27"/>
    </row>
    <row r="636" spans="4:13" ht="12.75">
      <c r="D636" s="27"/>
      <c r="E636" s="27"/>
      <c r="F636" s="27"/>
      <c r="G636" s="27"/>
      <c r="H636" s="27"/>
      <c r="I636" s="27"/>
      <c r="J636" s="27"/>
      <c r="K636" s="27"/>
      <c r="L636" s="27"/>
      <c r="M636" s="27"/>
    </row>
    <row r="637" spans="4:13" ht="12.75">
      <c r="D637" s="27"/>
      <c r="E637" s="27"/>
      <c r="F637" s="27"/>
      <c r="G637" s="27"/>
      <c r="H637" s="27"/>
      <c r="I637" s="27"/>
      <c r="J637" s="27"/>
      <c r="K637" s="27"/>
      <c r="L637" s="27"/>
      <c r="M637" s="27"/>
    </row>
    <row r="638" spans="4:13" ht="12.75">
      <c r="D638" s="27"/>
      <c r="E638" s="27"/>
      <c r="F638" s="27"/>
      <c r="G638" s="27"/>
      <c r="H638" s="27"/>
      <c r="I638" s="27"/>
      <c r="J638" s="27"/>
      <c r="K638" s="27"/>
      <c r="L638" s="27"/>
      <c r="M638" s="27"/>
    </row>
    <row r="639" spans="4:13" ht="12.75">
      <c r="D639" s="27"/>
      <c r="E639" s="27"/>
      <c r="F639" s="27"/>
      <c r="G639" s="27"/>
      <c r="H639" s="27"/>
      <c r="I639" s="27"/>
      <c r="J639" s="27"/>
      <c r="K639" s="27"/>
      <c r="L639" s="27"/>
      <c r="M639" s="27"/>
    </row>
    <row r="640" spans="4:13" ht="12.75">
      <c r="D640" s="27"/>
      <c r="E640" s="27"/>
      <c r="F640" s="27"/>
      <c r="G640" s="27"/>
      <c r="H640" s="27"/>
      <c r="I640" s="27"/>
      <c r="J640" s="27"/>
      <c r="K640" s="27"/>
      <c r="L640" s="27"/>
      <c r="M640" s="27"/>
    </row>
    <row r="641" spans="4:13" ht="12.75">
      <c r="D641" s="27"/>
      <c r="E641" s="27"/>
      <c r="F641" s="27"/>
      <c r="G641" s="27"/>
      <c r="H641" s="27"/>
      <c r="I641" s="27"/>
      <c r="J641" s="27"/>
      <c r="K641" s="27"/>
      <c r="L641" s="27"/>
      <c r="M641" s="27"/>
    </row>
    <row r="642" spans="4:13" ht="12.75">
      <c r="D642" s="27"/>
      <c r="E642" s="27"/>
      <c r="F642" s="27"/>
      <c r="G642" s="27"/>
      <c r="H642" s="27"/>
      <c r="I642" s="27"/>
      <c r="J642" s="27"/>
      <c r="K642" s="27"/>
      <c r="L642" s="27"/>
      <c r="M642" s="27"/>
    </row>
    <row r="643" spans="4:13" ht="12.75">
      <c r="D643" s="27"/>
      <c r="E643" s="27"/>
      <c r="F643" s="27"/>
      <c r="G643" s="27"/>
      <c r="H643" s="27"/>
      <c r="I643" s="27"/>
      <c r="J643" s="27"/>
      <c r="K643" s="27"/>
      <c r="L643" s="27"/>
      <c r="M643" s="27"/>
    </row>
    <row r="644" spans="4:13" ht="12.75">
      <c r="D644" s="27"/>
      <c r="E644" s="27"/>
      <c r="F644" s="27"/>
      <c r="G644" s="27"/>
      <c r="H644" s="27"/>
      <c r="I644" s="27"/>
      <c r="J644" s="27"/>
      <c r="K644" s="27"/>
      <c r="L644" s="27"/>
      <c r="M644" s="27"/>
    </row>
    <row r="645" spans="4:13" ht="12.75">
      <c r="D645" s="27"/>
      <c r="E645" s="27"/>
      <c r="F645" s="27"/>
      <c r="G645" s="27"/>
      <c r="H645" s="27"/>
      <c r="I645" s="27"/>
      <c r="J645" s="27"/>
      <c r="K645" s="27"/>
      <c r="L645" s="27"/>
      <c r="M645" s="27"/>
    </row>
    <row r="646" spans="4:13" ht="12.75">
      <c r="D646" s="27"/>
      <c r="E646" s="27"/>
      <c r="F646" s="27"/>
      <c r="G646" s="27"/>
      <c r="H646" s="27"/>
      <c r="I646" s="27"/>
      <c r="J646" s="27"/>
      <c r="K646" s="27"/>
      <c r="L646" s="27"/>
      <c r="M646" s="27"/>
    </row>
    <row r="647" spans="4:13" ht="12.75">
      <c r="D647" s="27"/>
      <c r="E647" s="27"/>
      <c r="F647" s="27"/>
      <c r="G647" s="27"/>
      <c r="H647" s="27"/>
      <c r="I647" s="27"/>
      <c r="J647" s="27"/>
      <c r="K647" s="27"/>
      <c r="L647" s="27"/>
      <c r="M647" s="27"/>
    </row>
    <row r="648" spans="4:13" ht="12.75">
      <c r="D648" s="27"/>
      <c r="E648" s="27"/>
      <c r="F648" s="27"/>
      <c r="G648" s="27"/>
      <c r="H648" s="27"/>
      <c r="I648" s="27"/>
      <c r="J648" s="27"/>
      <c r="K648" s="27"/>
      <c r="L648" s="27"/>
      <c r="M648" s="27"/>
    </row>
    <row r="649" spans="4:13" ht="12.75">
      <c r="D649" s="27"/>
      <c r="E649" s="27"/>
      <c r="F649" s="27"/>
      <c r="G649" s="27"/>
      <c r="H649" s="27"/>
      <c r="I649" s="27"/>
      <c r="J649" s="27"/>
      <c r="K649" s="27"/>
      <c r="L649" s="27"/>
      <c r="M649" s="27"/>
    </row>
    <row r="650" spans="4:13" ht="12.75">
      <c r="D650" s="27"/>
      <c r="E650" s="27"/>
      <c r="F650" s="27"/>
      <c r="G650" s="27"/>
      <c r="H650" s="27"/>
      <c r="I650" s="27"/>
      <c r="J650" s="27"/>
      <c r="K650" s="27"/>
      <c r="L650" s="27"/>
      <c r="M650" s="27"/>
    </row>
    <row r="651" spans="4:13" ht="12.75">
      <c r="D651" s="27"/>
      <c r="E651" s="27"/>
      <c r="F651" s="27"/>
      <c r="G651" s="27"/>
      <c r="H651" s="27"/>
      <c r="I651" s="27"/>
      <c r="J651" s="27"/>
      <c r="K651" s="27"/>
      <c r="L651" s="27"/>
      <c r="M651" s="27"/>
    </row>
    <row r="652" spans="4:13" ht="12.75">
      <c r="D652" s="27"/>
      <c r="E652" s="27"/>
      <c r="F652" s="27"/>
      <c r="G652" s="27"/>
      <c r="H652" s="27"/>
      <c r="I652" s="27"/>
      <c r="J652" s="27"/>
      <c r="K652" s="27"/>
      <c r="L652" s="27"/>
      <c r="M652" s="27"/>
    </row>
    <row r="653" spans="4:13" ht="12.75">
      <c r="D653" s="27"/>
      <c r="E653" s="27"/>
      <c r="F653" s="27"/>
      <c r="G653" s="27"/>
      <c r="H653" s="27"/>
      <c r="I653" s="27"/>
      <c r="J653" s="27"/>
      <c r="K653" s="27"/>
      <c r="L653" s="27"/>
      <c r="M653" s="27"/>
    </row>
    <row r="654" spans="4:13" ht="12.75">
      <c r="D654" s="27"/>
      <c r="E654" s="27"/>
      <c r="F654" s="27"/>
      <c r="G654" s="27"/>
      <c r="H654" s="27"/>
      <c r="I654" s="27"/>
      <c r="J654" s="27"/>
      <c r="K654" s="27"/>
      <c r="L654" s="27"/>
      <c r="M654" s="27"/>
    </row>
    <row r="655" spans="4:13" ht="12.75">
      <c r="D655" s="27"/>
      <c r="E655" s="27"/>
      <c r="F655" s="27"/>
      <c r="G655" s="27"/>
      <c r="H655" s="27"/>
      <c r="I655" s="27"/>
      <c r="J655" s="27"/>
      <c r="K655" s="27"/>
      <c r="L655" s="27"/>
      <c r="M655" s="27"/>
    </row>
    <row r="656" spans="4:13" ht="12.75">
      <c r="D656" s="27"/>
      <c r="E656" s="27"/>
      <c r="F656" s="27"/>
      <c r="G656" s="27"/>
      <c r="H656" s="27"/>
      <c r="I656" s="27"/>
      <c r="J656" s="27"/>
      <c r="K656" s="27"/>
      <c r="L656" s="27"/>
      <c r="M656" s="27"/>
    </row>
    <row r="657" spans="4:13" ht="12.75">
      <c r="D657" s="27"/>
      <c r="E657" s="27"/>
      <c r="F657" s="27"/>
      <c r="G657" s="27"/>
      <c r="H657" s="27"/>
      <c r="I657" s="27"/>
      <c r="J657" s="27"/>
      <c r="K657" s="27"/>
      <c r="L657" s="27"/>
      <c r="M657" s="27"/>
    </row>
    <row r="658" spans="4:13" ht="12.75">
      <c r="D658" s="27"/>
      <c r="E658" s="27"/>
      <c r="F658" s="27"/>
      <c r="G658" s="27"/>
      <c r="H658" s="27"/>
      <c r="I658" s="27"/>
      <c r="J658" s="27"/>
      <c r="K658" s="27"/>
      <c r="L658" s="27"/>
      <c r="M658" s="27"/>
    </row>
    <row r="659" spans="4:13" ht="12.75">
      <c r="D659" s="27"/>
      <c r="E659" s="27"/>
      <c r="F659" s="27"/>
      <c r="G659" s="27"/>
      <c r="H659" s="27"/>
      <c r="I659" s="27"/>
      <c r="J659" s="27"/>
      <c r="K659" s="27"/>
      <c r="L659" s="27"/>
      <c r="M659" s="27"/>
    </row>
    <row r="660" spans="4:13" ht="12.75">
      <c r="D660" s="27"/>
      <c r="E660" s="27"/>
      <c r="F660" s="27"/>
      <c r="G660" s="27"/>
      <c r="H660" s="27"/>
      <c r="I660" s="27"/>
      <c r="J660" s="27"/>
      <c r="K660" s="27"/>
      <c r="L660" s="27"/>
      <c r="M660" s="27"/>
    </row>
    <row r="661" spans="4:13" ht="12.75">
      <c r="D661" s="27"/>
      <c r="E661" s="27"/>
      <c r="F661" s="27"/>
      <c r="G661" s="27"/>
      <c r="H661" s="27"/>
      <c r="I661" s="27"/>
      <c r="J661" s="27"/>
      <c r="K661" s="27"/>
      <c r="L661" s="27"/>
      <c r="M661" s="27"/>
    </row>
    <row r="662" spans="4:13" ht="12.75">
      <c r="D662" s="27"/>
      <c r="E662" s="27"/>
      <c r="F662" s="27"/>
      <c r="G662" s="27"/>
      <c r="H662" s="27"/>
      <c r="I662" s="27"/>
      <c r="J662" s="27"/>
      <c r="K662" s="27"/>
      <c r="L662" s="27"/>
      <c r="M662" s="27"/>
    </row>
    <row r="663" spans="4:13" ht="12.75">
      <c r="D663" s="27"/>
      <c r="E663" s="27"/>
      <c r="F663" s="27"/>
      <c r="G663" s="27"/>
      <c r="H663" s="27"/>
      <c r="I663" s="27"/>
      <c r="J663" s="27"/>
      <c r="K663" s="27"/>
      <c r="L663" s="27"/>
      <c r="M663" s="27"/>
    </row>
    <row r="664" spans="4:13" ht="12.75">
      <c r="D664" s="27"/>
      <c r="E664" s="27"/>
      <c r="F664" s="27"/>
      <c r="G664" s="27"/>
      <c r="H664" s="27"/>
      <c r="I664" s="27"/>
      <c r="J664" s="27"/>
      <c r="K664" s="27"/>
      <c r="L664" s="27"/>
      <c r="M664" s="27"/>
    </row>
    <row r="665" spans="4:13" ht="12.75">
      <c r="D665" s="27"/>
      <c r="E665" s="27"/>
      <c r="F665" s="27"/>
      <c r="G665" s="27"/>
      <c r="H665" s="27"/>
      <c r="I665" s="27"/>
      <c r="J665" s="27"/>
      <c r="K665" s="27"/>
      <c r="L665" s="27"/>
      <c r="M665" s="27"/>
    </row>
    <row r="666" spans="4:13" ht="12.75">
      <c r="D666" s="27"/>
      <c r="E666" s="27"/>
      <c r="F666" s="27"/>
      <c r="G666" s="27"/>
      <c r="H666" s="27"/>
      <c r="I666" s="27"/>
      <c r="J666" s="27"/>
      <c r="K666" s="27"/>
      <c r="L666" s="27"/>
      <c r="M666" s="27"/>
    </row>
    <row r="667" spans="4:13" ht="12.75">
      <c r="D667" s="27"/>
      <c r="E667" s="27"/>
      <c r="F667" s="27"/>
      <c r="G667" s="27"/>
      <c r="H667" s="27"/>
      <c r="I667" s="27"/>
      <c r="J667" s="27"/>
      <c r="K667" s="27"/>
      <c r="L667" s="27"/>
      <c r="M667" s="27"/>
    </row>
    <row r="668" spans="4:13" ht="12.75">
      <c r="D668" s="27"/>
      <c r="E668" s="27"/>
      <c r="F668" s="27"/>
      <c r="G668" s="27"/>
      <c r="H668" s="27"/>
      <c r="I668" s="27"/>
      <c r="J668" s="27"/>
      <c r="K668" s="27"/>
      <c r="L668" s="27"/>
      <c r="M668" s="27"/>
    </row>
    <row r="669" spans="4:13" ht="12.75">
      <c r="D669" s="27"/>
      <c r="E669" s="27"/>
      <c r="F669" s="27"/>
      <c r="G669" s="27"/>
      <c r="H669" s="27"/>
      <c r="I669" s="27"/>
      <c r="J669" s="27"/>
      <c r="K669" s="27"/>
      <c r="L669" s="27"/>
      <c r="M669" s="27"/>
    </row>
    <row r="670" spans="4:13" ht="12.75">
      <c r="D670" s="27"/>
      <c r="E670" s="27"/>
      <c r="F670" s="27"/>
      <c r="G670" s="27"/>
      <c r="H670" s="27"/>
      <c r="I670" s="27"/>
      <c r="J670" s="27"/>
      <c r="K670" s="27"/>
      <c r="L670" s="27"/>
      <c r="M670" s="27"/>
    </row>
    <row r="671" spans="4:13" ht="12.75">
      <c r="D671" s="27"/>
      <c r="E671" s="27"/>
      <c r="F671" s="27"/>
      <c r="G671" s="27"/>
      <c r="H671" s="27"/>
      <c r="I671" s="27"/>
      <c r="J671" s="27"/>
      <c r="K671" s="27"/>
      <c r="L671" s="27"/>
      <c r="M671" s="27"/>
    </row>
    <row r="672" spans="4:13" ht="12.75">
      <c r="D672" s="27"/>
      <c r="E672" s="27"/>
      <c r="F672" s="27"/>
      <c r="G672" s="27"/>
      <c r="H672" s="27"/>
      <c r="I672" s="27"/>
      <c r="J672" s="27"/>
      <c r="K672" s="27"/>
      <c r="L672" s="27"/>
      <c r="M672" s="27"/>
    </row>
    <row r="673" spans="4:13" ht="12.75">
      <c r="D673" s="27"/>
      <c r="E673" s="27"/>
      <c r="F673" s="27"/>
      <c r="G673" s="27"/>
      <c r="H673" s="27"/>
      <c r="I673" s="27"/>
      <c r="J673" s="27"/>
      <c r="K673" s="27"/>
      <c r="L673" s="27"/>
      <c r="M673" s="27"/>
    </row>
    <row r="674" spans="4:13" ht="12.75">
      <c r="D674" s="27"/>
      <c r="E674" s="27"/>
      <c r="F674" s="27"/>
      <c r="G674" s="27"/>
      <c r="H674" s="27"/>
      <c r="I674" s="27"/>
      <c r="J674" s="27"/>
      <c r="K674" s="27"/>
      <c r="L674" s="27"/>
      <c r="M674" s="27"/>
    </row>
    <row r="675" spans="4:13" ht="12.75">
      <c r="D675" s="27"/>
      <c r="E675" s="27"/>
      <c r="F675" s="27"/>
      <c r="G675" s="27"/>
      <c r="H675" s="27"/>
      <c r="I675" s="27"/>
      <c r="J675" s="27"/>
      <c r="K675" s="27"/>
      <c r="L675" s="27"/>
      <c r="M675" s="27"/>
    </row>
    <row r="676" spans="4:13" ht="12.75">
      <c r="D676" s="27"/>
      <c r="E676" s="27"/>
      <c r="F676" s="27"/>
      <c r="G676" s="27"/>
      <c r="H676" s="27"/>
      <c r="I676" s="27"/>
      <c r="J676" s="27"/>
      <c r="K676" s="27"/>
      <c r="L676" s="27"/>
      <c r="M676" s="27"/>
    </row>
    <row r="677" spans="4:13" ht="12.75">
      <c r="D677" s="27"/>
      <c r="E677" s="27"/>
      <c r="F677" s="27"/>
      <c r="G677" s="27"/>
      <c r="H677" s="27"/>
      <c r="I677" s="27"/>
      <c r="J677" s="27"/>
      <c r="K677" s="27"/>
      <c r="L677" s="27"/>
      <c r="M677" s="27"/>
    </row>
    <row r="678" spans="4:13" ht="12.75">
      <c r="D678" s="27"/>
      <c r="E678" s="27"/>
      <c r="F678" s="27"/>
      <c r="G678" s="27"/>
      <c r="H678" s="27"/>
      <c r="I678" s="27"/>
      <c r="J678" s="27"/>
      <c r="K678" s="27"/>
      <c r="L678" s="27"/>
      <c r="M678" s="27"/>
    </row>
    <row r="679" spans="4:13" ht="12.75">
      <c r="D679" s="27"/>
      <c r="E679" s="27"/>
      <c r="F679" s="27"/>
      <c r="G679" s="27"/>
      <c r="H679" s="27"/>
      <c r="I679" s="27"/>
      <c r="J679" s="27"/>
      <c r="K679" s="27"/>
      <c r="L679" s="27"/>
      <c r="M679" s="27"/>
    </row>
    <row r="680" spans="4:13" ht="12.75">
      <c r="D680" s="27"/>
      <c r="E680" s="27"/>
      <c r="F680" s="27"/>
      <c r="G680" s="27"/>
      <c r="H680" s="27"/>
      <c r="I680" s="27"/>
      <c r="J680" s="27"/>
      <c r="K680" s="27"/>
      <c r="L680" s="27"/>
      <c r="M680" s="27"/>
    </row>
    <row r="681" spans="4:13" ht="12.75">
      <c r="D681" s="27"/>
      <c r="E681" s="27"/>
      <c r="F681" s="27"/>
      <c r="G681" s="27"/>
      <c r="H681" s="27"/>
      <c r="I681" s="27"/>
      <c r="J681" s="27"/>
      <c r="K681" s="27"/>
      <c r="L681" s="27"/>
      <c r="M681" s="27"/>
    </row>
    <row r="682" spans="4:13" ht="12.75">
      <c r="D682" s="27"/>
      <c r="E682" s="27"/>
      <c r="F682" s="27"/>
      <c r="G682" s="27"/>
      <c r="H682" s="27"/>
      <c r="I682" s="27"/>
      <c r="J682" s="27"/>
      <c r="K682" s="27"/>
      <c r="L682" s="27"/>
      <c r="M682" s="27"/>
    </row>
    <row r="683" spans="4:13" ht="12.75">
      <c r="D683" s="27"/>
      <c r="E683" s="27"/>
      <c r="F683" s="27"/>
      <c r="G683" s="27"/>
      <c r="H683" s="27"/>
      <c r="I683" s="27"/>
      <c r="J683" s="27"/>
      <c r="K683" s="27"/>
      <c r="L683" s="27"/>
      <c r="M683" s="27"/>
    </row>
    <row r="684" spans="4:13" ht="12.75">
      <c r="D684" s="27"/>
      <c r="E684" s="27"/>
      <c r="F684" s="27"/>
      <c r="G684" s="27"/>
      <c r="H684" s="27"/>
      <c r="I684" s="27"/>
      <c r="J684" s="27"/>
      <c r="K684" s="27"/>
      <c r="L684" s="27"/>
      <c r="M684" s="27"/>
    </row>
    <row r="685" spans="4:13" ht="12.75">
      <c r="D685" s="27"/>
      <c r="E685" s="27"/>
      <c r="F685" s="27"/>
      <c r="G685" s="27"/>
      <c r="H685" s="27"/>
      <c r="I685" s="27"/>
      <c r="J685" s="27"/>
      <c r="K685" s="27"/>
      <c r="L685" s="27"/>
      <c r="M685" s="27"/>
    </row>
    <row r="686" spans="4:13" ht="12.75">
      <c r="D686" s="27"/>
      <c r="E686" s="27"/>
      <c r="F686" s="27"/>
      <c r="G686" s="27"/>
      <c r="H686" s="27"/>
      <c r="I686" s="27"/>
      <c r="J686" s="27"/>
      <c r="K686" s="27"/>
      <c r="L686" s="27"/>
      <c r="M686" s="27"/>
    </row>
    <row r="687" spans="4:13" ht="12.75">
      <c r="D687" s="27"/>
      <c r="E687" s="27"/>
      <c r="F687" s="27"/>
      <c r="G687" s="27"/>
      <c r="H687" s="27"/>
      <c r="I687" s="27"/>
      <c r="J687" s="27"/>
      <c r="K687" s="27"/>
      <c r="L687" s="27"/>
      <c r="M687" s="27"/>
    </row>
    <row r="688" spans="4:13" ht="12.75">
      <c r="D688" s="27"/>
      <c r="E688" s="27"/>
      <c r="F688" s="27"/>
      <c r="G688" s="27"/>
      <c r="H688" s="27"/>
      <c r="I688" s="27"/>
      <c r="J688" s="27"/>
      <c r="K688" s="27"/>
      <c r="L688" s="27"/>
      <c r="M688" s="27"/>
    </row>
    <row r="689" spans="4:13" ht="12.75">
      <c r="D689" s="27"/>
      <c r="E689" s="27"/>
      <c r="F689" s="27"/>
      <c r="G689" s="27"/>
      <c r="H689" s="27"/>
      <c r="I689" s="27"/>
      <c r="J689" s="27"/>
      <c r="K689" s="27"/>
      <c r="L689" s="27"/>
      <c r="M689" s="27"/>
    </row>
    <row r="690" spans="4:13" ht="12.75">
      <c r="D690" s="27"/>
      <c r="E690" s="27"/>
      <c r="F690" s="27"/>
      <c r="G690" s="27"/>
      <c r="H690" s="27"/>
      <c r="I690" s="27"/>
      <c r="J690" s="27"/>
      <c r="K690" s="27"/>
      <c r="L690" s="27"/>
      <c r="M690" s="27"/>
    </row>
    <row r="691" spans="4:13" ht="12.75">
      <c r="D691" s="27"/>
      <c r="E691" s="27"/>
      <c r="F691" s="27"/>
      <c r="G691" s="27"/>
      <c r="H691" s="27"/>
      <c r="I691" s="27"/>
      <c r="J691" s="27"/>
      <c r="K691" s="27"/>
      <c r="L691" s="27"/>
      <c r="M691" s="27"/>
    </row>
    <row r="692" spans="4:13" ht="12.75">
      <c r="D692" s="27"/>
      <c r="E692" s="27"/>
      <c r="F692" s="27"/>
      <c r="G692" s="27"/>
      <c r="H692" s="27"/>
      <c r="I692" s="27"/>
      <c r="J692" s="27"/>
      <c r="K692" s="27"/>
      <c r="L692" s="27"/>
      <c r="M692" s="27"/>
    </row>
    <row r="693" spans="4:13" ht="12.75">
      <c r="D693" s="27"/>
      <c r="E693" s="27"/>
      <c r="F693" s="27"/>
      <c r="G693" s="27"/>
      <c r="H693" s="27"/>
      <c r="I693" s="27"/>
      <c r="J693" s="27"/>
      <c r="K693" s="27"/>
      <c r="L693" s="27"/>
      <c r="M693" s="27"/>
    </row>
    <row r="694" spans="4:13" ht="12.75">
      <c r="D694" s="27"/>
      <c r="E694" s="27"/>
      <c r="F694" s="27"/>
      <c r="G694" s="27"/>
      <c r="H694" s="27"/>
      <c r="I694" s="27"/>
      <c r="J694" s="27"/>
      <c r="K694" s="27"/>
      <c r="L694" s="27"/>
      <c r="M694" s="27"/>
    </row>
    <row r="695" spans="4:13" ht="12.75">
      <c r="D695" s="27"/>
      <c r="E695" s="27"/>
      <c r="F695" s="27"/>
      <c r="G695" s="27"/>
      <c r="H695" s="27"/>
      <c r="I695" s="27"/>
      <c r="J695" s="27"/>
      <c r="K695" s="27"/>
      <c r="L695" s="27"/>
      <c r="M695" s="27"/>
    </row>
    <row r="696" spans="4:13" ht="12.75">
      <c r="D696" s="27"/>
      <c r="E696" s="27"/>
      <c r="F696" s="27"/>
      <c r="G696" s="27"/>
      <c r="H696" s="27"/>
      <c r="I696" s="27"/>
      <c r="J696" s="27"/>
      <c r="K696" s="27"/>
      <c r="L696" s="27"/>
      <c r="M696" s="27"/>
    </row>
    <row r="697" spans="4:13" ht="12.75">
      <c r="D697" s="27"/>
      <c r="E697" s="27"/>
      <c r="F697" s="27"/>
      <c r="G697" s="27"/>
      <c r="H697" s="27"/>
      <c r="I697" s="27"/>
      <c r="J697" s="27"/>
      <c r="K697" s="27"/>
      <c r="L697" s="27"/>
      <c r="M697" s="27"/>
    </row>
    <row r="698" spans="4:13" ht="12.75">
      <c r="D698" s="27"/>
      <c r="E698" s="27"/>
      <c r="F698" s="27"/>
      <c r="G698" s="27"/>
      <c r="H698" s="27"/>
      <c r="I698" s="27"/>
      <c r="J698" s="27"/>
      <c r="K698" s="27"/>
      <c r="L698" s="27"/>
      <c r="M698" s="27"/>
    </row>
    <row r="699" spans="4:13" ht="12.75">
      <c r="D699" s="27"/>
      <c r="E699" s="27"/>
      <c r="F699" s="27"/>
      <c r="G699" s="27"/>
      <c r="H699" s="27"/>
      <c r="I699" s="27"/>
      <c r="J699" s="27"/>
      <c r="K699" s="27"/>
      <c r="L699" s="27"/>
      <c r="M699" s="27"/>
    </row>
    <row r="700" spans="4:13" ht="12.75">
      <c r="D700" s="27"/>
      <c r="E700" s="27"/>
      <c r="F700" s="27"/>
      <c r="G700" s="27"/>
      <c r="H700" s="27"/>
      <c r="I700" s="27"/>
      <c r="J700" s="27"/>
      <c r="K700" s="27"/>
      <c r="L700" s="27"/>
      <c r="M700" s="27"/>
    </row>
    <row r="701" spans="4:13" ht="12.75">
      <c r="D701" s="27"/>
      <c r="E701" s="27"/>
      <c r="F701" s="27"/>
      <c r="G701" s="27"/>
      <c r="H701" s="27"/>
      <c r="I701" s="27"/>
      <c r="J701" s="27"/>
      <c r="K701" s="27"/>
      <c r="L701" s="27"/>
      <c r="M701" s="27"/>
    </row>
    <row r="702" spans="4:13" ht="12.75">
      <c r="D702" s="27"/>
      <c r="E702" s="27"/>
      <c r="F702" s="27"/>
      <c r="G702" s="27"/>
      <c r="H702" s="27"/>
      <c r="I702" s="27"/>
      <c r="J702" s="27"/>
      <c r="K702" s="27"/>
      <c r="L702" s="27"/>
      <c r="M702" s="27"/>
    </row>
    <row r="703" spans="4:13" ht="12.75">
      <c r="D703" s="27"/>
      <c r="E703" s="27"/>
      <c r="F703" s="27"/>
      <c r="G703" s="27"/>
      <c r="H703" s="27"/>
      <c r="I703" s="27"/>
      <c r="J703" s="27"/>
      <c r="K703" s="27"/>
      <c r="L703" s="27"/>
      <c r="M703" s="27"/>
    </row>
    <row r="704" spans="4:13" ht="12.75">
      <c r="D704" s="27"/>
      <c r="E704" s="27"/>
      <c r="F704" s="27"/>
      <c r="G704" s="27"/>
      <c r="H704" s="27"/>
      <c r="I704" s="27"/>
      <c r="J704" s="27"/>
      <c r="K704" s="27"/>
      <c r="L704" s="27"/>
      <c r="M704" s="27"/>
    </row>
    <row r="705" spans="4:13" ht="12.75">
      <c r="D705" s="27"/>
      <c r="E705" s="27"/>
      <c r="F705" s="27"/>
      <c r="G705" s="27"/>
      <c r="H705" s="27"/>
      <c r="I705" s="27"/>
      <c r="J705" s="27"/>
      <c r="K705" s="27"/>
      <c r="L705" s="27"/>
      <c r="M705" s="27"/>
    </row>
    <row r="706" spans="4:13" ht="12.75">
      <c r="D706" s="27"/>
      <c r="E706" s="27"/>
      <c r="F706" s="27"/>
      <c r="G706" s="27"/>
      <c r="H706" s="27"/>
      <c r="I706" s="27"/>
      <c r="J706" s="27"/>
      <c r="K706" s="27"/>
      <c r="L706" s="27"/>
      <c r="M706" s="27"/>
    </row>
    <row r="707" spans="4:13" ht="12.75">
      <c r="D707" s="27"/>
      <c r="E707" s="27"/>
      <c r="F707" s="27"/>
      <c r="G707" s="27"/>
      <c r="H707" s="27"/>
      <c r="I707" s="27"/>
      <c r="J707" s="27"/>
      <c r="K707" s="27"/>
      <c r="L707" s="27"/>
      <c r="M707" s="27"/>
    </row>
    <row r="708" spans="4:13" ht="12.75">
      <c r="D708" s="27"/>
      <c r="E708" s="27"/>
      <c r="F708" s="27"/>
      <c r="G708" s="27"/>
      <c r="H708" s="27"/>
      <c r="I708" s="27"/>
      <c r="J708" s="27"/>
      <c r="K708" s="27"/>
      <c r="L708" s="27"/>
      <c r="M708" s="27"/>
    </row>
    <row r="709" spans="4:13" ht="12.75">
      <c r="D709" s="27"/>
      <c r="E709" s="27"/>
      <c r="F709" s="27"/>
      <c r="G709" s="27"/>
      <c r="H709" s="27"/>
      <c r="I709" s="27"/>
      <c r="J709" s="27"/>
      <c r="K709" s="27"/>
      <c r="L709" s="27"/>
      <c r="M709" s="27"/>
    </row>
    <row r="710" spans="4:13" ht="12.75">
      <c r="D710" s="27"/>
      <c r="E710" s="27"/>
      <c r="F710" s="27"/>
      <c r="G710" s="27"/>
      <c r="H710" s="27"/>
      <c r="I710" s="27"/>
      <c r="J710" s="27"/>
      <c r="K710" s="27"/>
      <c r="L710" s="27"/>
      <c r="M710" s="27"/>
    </row>
    <row r="711" spans="4:13" ht="12.75">
      <c r="D711" s="27"/>
      <c r="E711" s="27"/>
      <c r="F711" s="27"/>
      <c r="G711" s="27"/>
      <c r="H711" s="27"/>
      <c r="I711" s="27"/>
      <c r="J711" s="27"/>
      <c r="K711" s="27"/>
      <c r="L711" s="27"/>
      <c r="M711" s="27"/>
    </row>
    <row r="712" spans="4:13" ht="12.75">
      <c r="D712" s="27"/>
      <c r="E712" s="27"/>
      <c r="F712" s="27"/>
      <c r="G712" s="27"/>
      <c r="H712" s="27"/>
      <c r="I712" s="27"/>
      <c r="J712" s="27"/>
      <c r="K712" s="27"/>
      <c r="L712" s="27"/>
      <c r="M712" s="27"/>
    </row>
    <row r="713" spans="4:13" ht="12.75">
      <c r="D713" s="27"/>
      <c r="E713" s="27"/>
      <c r="F713" s="27"/>
      <c r="G713" s="27"/>
      <c r="H713" s="27"/>
      <c r="I713" s="27"/>
      <c r="J713" s="27"/>
      <c r="K713" s="27"/>
      <c r="L713" s="27"/>
      <c r="M713" s="27"/>
    </row>
    <row r="714" spans="4:13" ht="12.75">
      <c r="D714" s="27"/>
      <c r="E714" s="27"/>
      <c r="F714" s="27"/>
      <c r="G714" s="27"/>
      <c r="H714" s="27"/>
      <c r="I714" s="27"/>
      <c r="J714" s="27"/>
      <c r="K714" s="27"/>
      <c r="L714" s="27"/>
      <c r="M714" s="27"/>
    </row>
    <row r="715" spans="4:13" ht="12.75">
      <c r="D715" s="27"/>
      <c r="E715" s="27"/>
      <c r="F715" s="27"/>
      <c r="G715" s="27"/>
      <c r="H715" s="27"/>
      <c r="I715" s="27"/>
      <c r="J715" s="27"/>
      <c r="K715" s="27"/>
      <c r="L715" s="27"/>
      <c r="M715" s="27"/>
    </row>
    <row r="716" spans="4:13" ht="12.75">
      <c r="D716" s="27"/>
      <c r="E716" s="27"/>
      <c r="F716" s="27"/>
      <c r="G716" s="27"/>
      <c r="H716" s="27"/>
      <c r="I716" s="27"/>
      <c r="J716" s="27"/>
      <c r="K716" s="27"/>
      <c r="L716" s="27"/>
      <c r="M716" s="27"/>
    </row>
    <row r="717" spans="4:13" ht="12.75">
      <c r="D717" s="27"/>
      <c r="E717" s="27"/>
      <c r="F717" s="27"/>
      <c r="G717" s="27"/>
      <c r="H717" s="27"/>
      <c r="I717" s="27"/>
      <c r="J717" s="27"/>
      <c r="K717" s="27"/>
      <c r="L717" s="27"/>
      <c r="M717" s="27"/>
    </row>
    <row r="718" spans="4:13" ht="12.75">
      <c r="D718" s="27"/>
      <c r="E718" s="27"/>
      <c r="F718" s="27"/>
      <c r="G718" s="27"/>
      <c r="H718" s="27"/>
      <c r="I718" s="27"/>
      <c r="J718" s="27"/>
      <c r="K718" s="27"/>
      <c r="L718" s="27"/>
      <c r="M718" s="27"/>
    </row>
    <row r="719" spans="4:13" ht="12.75">
      <c r="D719" s="27"/>
      <c r="E719" s="27"/>
      <c r="F719" s="27"/>
      <c r="G719" s="27"/>
      <c r="H719" s="27"/>
      <c r="I719" s="27"/>
      <c r="J719" s="27"/>
      <c r="K719" s="27"/>
      <c r="L719" s="27"/>
      <c r="M719" s="27"/>
    </row>
    <row r="720" spans="4:13" ht="12.75">
      <c r="D720" s="27"/>
      <c r="E720" s="27"/>
      <c r="F720" s="27"/>
      <c r="G720" s="27"/>
      <c r="H720" s="27"/>
      <c r="I720" s="27"/>
      <c r="J720" s="27"/>
      <c r="K720" s="27"/>
      <c r="L720" s="27"/>
      <c r="M720" s="27"/>
    </row>
    <row r="721" spans="4:13" ht="12.75">
      <c r="D721" s="27"/>
      <c r="E721" s="27"/>
      <c r="F721" s="27"/>
      <c r="G721" s="27"/>
      <c r="H721" s="27"/>
      <c r="I721" s="27"/>
      <c r="J721" s="27"/>
      <c r="K721" s="27"/>
      <c r="L721" s="27"/>
      <c r="M721" s="27"/>
    </row>
    <row r="722" spans="4:13" ht="12.75">
      <c r="D722" s="27"/>
      <c r="E722" s="27"/>
      <c r="F722" s="27"/>
      <c r="G722" s="27"/>
      <c r="H722" s="27"/>
      <c r="I722" s="27"/>
      <c r="J722" s="27"/>
      <c r="K722" s="27"/>
      <c r="L722" s="27"/>
      <c r="M722" s="27"/>
    </row>
    <row r="723" spans="4:13" ht="12.75">
      <c r="D723" s="27"/>
      <c r="E723" s="27"/>
      <c r="F723" s="27"/>
      <c r="G723" s="27"/>
      <c r="H723" s="27"/>
      <c r="I723" s="27"/>
      <c r="J723" s="27"/>
      <c r="K723" s="27"/>
      <c r="L723" s="27"/>
      <c r="M723" s="27"/>
    </row>
    <row r="724" spans="4:13" ht="12.75">
      <c r="D724" s="27"/>
      <c r="E724" s="27"/>
      <c r="F724" s="27"/>
      <c r="G724" s="27"/>
      <c r="H724" s="27"/>
      <c r="I724" s="27"/>
      <c r="J724" s="27"/>
      <c r="K724" s="27"/>
      <c r="L724" s="27"/>
      <c r="M724" s="27"/>
    </row>
    <row r="725" spans="4:13" ht="12.75">
      <c r="D725" s="27"/>
      <c r="E725" s="27"/>
      <c r="F725" s="27"/>
      <c r="G725" s="27"/>
      <c r="H725" s="27"/>
      <c r="I725" s="27"/>
      <c r="J725" s="27"/>
      <c r="K725" s="27"/>
      <c r="L725" s="27"/>
      <c r="M725" s="27"/>
    </row>
    <row r="726" spans="4:13" ht="12.75">
      <c r="D726" s="27"/>
      <c r="E726" s="27"/>
      <c r="F726" s="27"/>
      <c r="G726" s="27"/>
      <c r="H726" s="27"/>
      <c r="I726" s="27"/>
      <c r="J726" s="27"/>
      <c r="K726" s="27"/>
      <c r="L726" s="27"/>
      <c r="M726" s="27"/>
    </row>
    <row r="727" spans="4:13" ht="12.75">
      <c r="D727" s="27"/>
      <c r="E727" s="27"/>
      <c r="F727" s="27"/>
      <c r="G727" s="27"/>
      <c r="H727" s="27"/>
      <c r="I727" s="27"/>
      <c r="J727" s="27"/>
      <c r="K727" s="27"/>
      <c r="L727" s="27"/>
      <c r="M727" s="27"/>
    </row>
    <row r="728" spans="4:13" ht="12.75">
      <c r="D728" s="27"/>
      <c r="E728" s="27"/>
      <c r="F728" s="27"/>
      <c r="G728" s="27"/>
      <c r="H728" s="27"/>
      <c r="I728" s="27"/>
      <c r="J728" s="27"/>
      <c r="K728" s="27"/>
      <c r="L728" s="27"/>
      <c r="M728" s="27"/>
    </row>
    <row r="729" spans="4:13" ht="12.75">
      <c r="D729" s="27"/>
      <c r="E729" s="27"/>
      <c r="F729" s="27"/>
      <c r="G729" s="27"/>
      <c r="H729" s="27"/>
      <c r="I729" s="27"/>
      <c r="J729" s="27"/>
      <c r="K729" s="27"/>
      <c r="L729" s="27"/>
      <c r="M729" s="27"/>
    </row>
    <row r="730" spans="4:13" ht="12.75">
      <c r="D730" s="27"/>
      <c r="E730" s="27"/>
      <c r="F730" s="27"/>
      <c r="G730" s="27"/>
      <c r="H730" s="27"/>
      <c r="I730" s="27"/>
      <c r="J730" s="27"/>
      <c r="K730" s="27"/>
      <c r="L730" s="27"/>
      <c r="M730" s="27"/>
    </row>
    <row r="731" spans="4:13" ht="12.75">
      <c r="D731" s="27"/>
      <c r="E731" s="27"/>
      <c r="F731" s="27"/>
      <c r="G731" s="27"/>
      <c r="H731" s="27"/>
      <c r="I731" s="27"/>
      <c r="J731" s="27"/>
      <c r="K731" s="27"/>
      <c r="L731" s="27"/>
      <c r="M731" s="27"/>
    </row>
    <row r="732" spans="4:13" ht="12.75">
      <c r="D732" s="27"/>
      <c r="E732" s="27"/>
      <c r="F732" s="27"/>
      <c r="G732" s="27"/>
      <c r="H732" s="27"/>
      <c r="I732" s="27"/>
      <c r="J732" s="27"/>
      <c r="K732" s="27"/>
      <c r="L732" s="27"/>
      <c r="M732" s="27"/>
    </row>
    <row r="733" spans="4:13" ht="12.75">
      <c r="D733" s="27"/>
      <c r="E733" s="27"/>
      <c r="F733" s="27"/>
      <c r="G733" s="27"/>
      <c r="H733" s="27"/>
      <c r="I733" s="27"/>
      <c r="J733" s="27"/>
      <c r="K733" s="27"/>
      <c r="L733" s="27"/>
      <c r="M733" s="27"/>
    </row>
    <row r="734" spans="4:13" ht="12.75">
      <c r="D734" s="27"/>
      <c r="E734" s="27"/>
      <c r="F734" s="27"/>
      <c r="G734" s="27"/>
      <c r="H734" s="27"/>
      <c r="I734" s="27"/>
      <c r="J734" s="27"/>
      <c r="K734" s="27"/>
      <c r="L734" s="27"/>
      <c r="M734" s="27"/>
    </row>
    <row r="735" spans="4:13" ht="12.75">
      <c r="D735" s="27"/>
      <c r="E735" s="27"/>
      <c r="F735" s="27"/>
      <c r="G735" s="27"/>
      <c r="H735" s="27"/>
      <c r="I735" s="27"/>
      <c r="J735" s="27"/>
      <c r="K735" s="27"/>
      <c r="L735" s="27"/>
      <c r="M735" s="27"/>
    </row>
    <row r="736" spans="4:13" ht="12.75">
      <c r="D736" s="27"/>
      <c r="E736" s="27"/>
      <c r="F736" s="27"/>
      <c r="G736" s="27"/>
      <c r="H736" s="27"/>
      <c r="I736" s="27"/>
      <c r="J736" s="27"/>
      <c r="K736" s="27"/>
      <c r="L736" s="27"/>
      <c r="M736" s="27"/>
    </row>
    <row r="737" spans="4:13" ht="12.75">
      <c r="D737" s="27"/>
      <c r="E737" s="27"/>
      <c r="F737" s="27"/>
      <c r="G737" s="27"/>
      <c r="H737" s="27"/>
      <c r="I737" s="27"/>
      <c r="J737" s="27"/>
      <c r="K737" s="27"/>
      <c r="L737" s="27"/>
      <c r="M737" s="27"/>
    </row>
    <row r="738" spans="4:13" ht="12.75">
      <c r="D738" s="27"/>
      <c r="E738" s="27"/>
      <c r="F738" s="27"/>
      <c r="G738" s="27"/>
      <c r="H738" s="27"/>
      <c r="I738" s="27"/>
      <c r="J738" s="27"/>
      <c r="K738" s="27"/>
      <c r="L738" s="27"/>
      <c r="M738" s="27"/>
    </row>
    <row r="739" spans="4:13" ht="12.75">
      <c r="D739" s="27"/>
      <c r="E739" s="27"/>
      <c r="F739" s="27"/>
      <c r="G739" s="27"/>
      <c r="H739" s="27"/>
      <c r="I739" s="27"/>
      <c r="J739" s="27"/>
      <c r="K739" s="27"/>
      <c r="L739" s="27"/>
      <c r="M739" s="27"/>
    </row>
    <row r="740" spans="4:13" ht="12.75">
      <c r="D740" s="27"/>
      <c r="E740" s="27"/>
      <c r="F740" s="27"/>
      <c r="G740" s="27"/>
      <c r="H740" s="27"/>
      <c r="I740" s="27"/>
      <c r="J740" s="27"/>
      <c r="K740" s="27"/>
      <c r="L740" s="27"/>
      <c r="M740" s="27"/>
    </row>
    <row r="741" spans="4:13" ht="12.75">
      <c r="D741" s="27"/>
      <c r="E741" s="27"/>
      <c r="F741" s="27"/>
      <c r="G741" s="27"/>
      <c r="H741" s="27"/>
      <c r="I741" s="27"/>
      <c r="J741" s="27"/>
      <c r="K741" s="27"/>
      <c r="L741" s="27"/>
      <c r="M741" s="27"/>
    </row>
    <row r="742" spans="4:13" ht="12.75">
      <c r="D742" s="27"/>
      <c r="E742" s="27"/>
      <c r="F742" s="27"/>
      <c r="G742" s="27"/>
      <c r="H742" s="27"/>
      <c r="I742" s="27"/>
      <c r="J742" s="27"/>
      <c r="K742" s="27"/>
      <c r="L742" s="27"/>
      <c r="M742" s="27"/>
    </row>
    <row r="743" spans="4:13" ht="12.75">
      <c r="D743" s="27"/>
      <c r="E743" s="27"/>
      <c r="F743" s="27"/>
      <c r="G743" s="27"/>
      <c r="H743" s="27"/>
      <c r="I743" s="27"/>
      <c r="J743" s="27"/>
      <c r="K743" s="27"/>
      <c r="L743" s="27"/>
      <c r="M743" s="27"/>
    </row>
    <row r="744" spans="4:13" ht="12.75">
      <c r="D744" s="27"/>
      <c r="E744" s="27"/>
      <c r="F744" s="27"/>
      <c r="G744" s="27"/>
      <c r="H744" s="27"/>
      <c r="I744" s="27"/>
      <c r="J744" s="27"/>
      <c r="K744" s="27"/>
      <c r="L744" s="27"/>
      <c r="M744" s="27"/>
    </row>
    <row r="745" spans="4:13" ht="12.75">
      <c r="D745" s="27"/>
      <c r="E745" s="27"/>
      <c r="F745" s="27"/>
      <c r="G745" s="27"/>
      <c r="H745" s="27"/>
      <c r="I745" s="27"/>
      <c r="J745" s="27"/>
      <c r="K745" s="27"/>
      <c r="L745" s="27"/>
      <c r="M745" s="27"/>
    </row>
    <row r="746" spans="4:13" ht="12.75">
      <c r="D746" s="27"/>
      <c r="E746" s="27"/>
      <c r="F746" s="27"/>
      <c r="G746" s="27"/>
      <c r="H746" s="27"/>
      <c r="I746" s="27"/>
      <c r="J746" s="27"/>
      <c r="K746" s="27"/>
      <c r="L746" s="27"/>
      <c r="M746" s="27"/>
    </row>
    <row r="747" spans="4:13" ht="12.75">
      <c r="D747" s="27"/>
      <c r="E747" s="27"/>
      <c r="F747" s="27"/>
      <c r="G747" s="27"/>
      <c r="H747" s="27"/>
      <c r="I747" s="27"/>
      <c r="J747" s="27"/>
      <c r="K747" s="27"/>
      <c r="L747" s="27"/>
      <c r="M747" s="27"/>
    </row>
    <row r="748" spans="4:13" ht="12.75">
      <c r="D748" s="27"/>
      <c r="E748" s="27"/>
      <c r="F748" s="27"/>
      <c r="G748" s="27"/>
      <c r="H748" s="27"/>
      <c r="I748" s="27"/>
      <c r="J748" s="27"/>
      <c r="K748" s="27"/>
      <c r="L748" s="27"/>
      <c r="M748" s="27"/>
    </row>
    <row r="749" spans="4:13" ht="12.75">
      <c r="D749" s="27"/>
      <c r="E749" s="27"/>
      <c r="F749" s="27"/>
      <c r="G749" s="27"/>
      <c r="H749" s="27"/>
      <c r="I749" s="27"/>
      <c r="J749" s="27"/>
      <c r="K749" s="27"/>
      <c r="L749" s="27"/>
      <c r="M749" s="27"/>
    </row>
    <row r="750" spans="4:13" ht="12.75">
      <c r="D750" s="27"/>
      <c r="E750" s="27"/>
      <c r="F750" s="27"/>
      <c r="G750" s="27"/>
      <c r="H750" s="27"/>
      <c r="I750" s="27"/>
      <c r="J750" s="27"/>
      <c r="K750" s="27"/>
      <c r="L750" s="27"/>
      <c r="M750" s="27"/>
    </row>
    <row r="751" spans="4:13" ht="12.75">
      <c r="D751" s="27"/>
      <c r="E751" s="27"/>
      <c r="F751" s="27"/>
      <c r="G751" s="27"/>
      <c r="H751" s="27"/>
      <c r="I751" s="27"/>
      <c r="J751" s="27"/>
      <c r="K751" s="27"/>
      <c r="L751" s="27"/>
      <c r="M751" s="27"/>
    </row>
    <row r="752" spans="4:13" ht="12.75">
      <c r="D752" s="27"/>
      <c r="E752" s="27"/>
      <c r="F752" s="27"/>
      <c r="G752" s="27"/>
      <c r="H752" s="27"/>
      <c r="I752" s="27"/>
      <c r="J752" s="27"/>
      <c r="K752" s="27"/>
      <c r="L752" s="27"/>
      <c r="M752" s="27"/>
    </row>
    <row r="753" spans="4:13" ht="12.75">
      <c r="D753" s="27"/>
      <c r="E753" s="27"/>
      <c r="F753" s="27"/>
      <c r="G753" s="27"/>
      <c r="H753" s="27"/>
      <c r="I753" s="27"/>
      <c r="J753" s="27"/>
      <c r="K753" s="27"/>
      <c r="L753" s="27"/>
      <c r="M753" s="27"/>
    </row>
    <row r="754" spans="4:13" ht="12.75">
      <c r="D754" s="27"/>
      <c r="E754" s="27"/>
      <c r="F754" s="27"/>
      <c r="G754" s="27"/>
      <c r="H754" s="27"/>
      <c r="I754" s="27"/>
      <c r="J754" s="27"/>
      <c r="K754" s="27"/>
      <c r="L754" s="27"/>
      <c r="M754" s="27"/>
    </row>
    <row r="755" spans="4:13" ht="12.75">
      <c r="D755" s="27"/>
      <c r="E755" s="27"/>
      <c r="F755" s="27"/>
      <c r="G755" s="27"/>
      <c r="H755" s="27"/>
      <c r="I755" s="27"/>
      <c r="J755" s="27"/>
      <c r="K755" s="27"/>
      <c r="L755" s="27"/>
      <c r="M755" s="27"/>
    </row>
    <row r="756" spans="4:13" ht="12.75">
      <c r="D756" s="27"/>
      <c r="E756" s="27"/>
      <c r="F756" s="27"/>
      <c r="G756" s="27"/>
      <c r="H756" s="27"/>
      <c r="I756" s="27"/>
      <c r="J756" s="27"/>
      <c r="K756" s="27"/>
      <c r="L756" s="27"/>
      <c r="M756" s="27"/>
    </row>
    <row r="757" spans="4:13" ht="12.75">
      <c r="D757" s="27"/>
      <c r="E757" s="27"/>
      <c r="F757" s="27"/>
      <c r="G757" s="27"/>
      <c r="H757" s="27"/>
      <c r="I757" s="27"/>
      <c r="J757" s="27"/>
      <c r="K757" s="27"/>
      <c r="L757" s="27"/>
      <c r="M757" s="27"/>
    </row>
    <row r="758" spans="4:13" ht="12.75">
      <c r="D758" s="27"/>
      <c r="E758" s="27"/>
      <c r="F758" s="27"/>
      <c r="G758" s="27"/>
      <c r="H758" s="27"/>
      <c r="I758" s="27"/>
      <c r="J758" s="27"/>
      <c r="K758" s="27"/>
      <c r="L758" s="27"/>
      <c r="M758" s="27"/>
    </row>
    <row r="759" spans="4:13" ht="12.75">
      <c r="D759" s="27"/>
      <c r="E759" s="27"/>
      <c r="F759" s="27"/>
      <c r="G759" s="27"/>
      <c r="H759" s="27"/>
      <c r="I759" s="27"/>
      <c r="J759" s="27"/>
      <c r="K759" s="27"/>
      <c r="L759" s="27"/>
      <c r="M759" s="27"/>
    </row>
    <row r="760" spans="4:13" ht="12.75">
      <c r="D760" s="27"/>
      <c r="E760" s="27"/>
      <c r="F760" s="27"/>
      <c r="G760" s="27"/>
      <c r="H760" s="27"/>
      <c r="I760" s="27"/>
      <c r="J760" s="27"/>
      <c r="K760" s="27"/>
      <c r="L760" s="27"/>
      <c r="M760" s="27"/>
    </row>
    <row r="761" spans="4:13" ht="12.75">
      <c r="D761" s="27"/>
      <c r="E761" s="27"/>
      <c r="F761" s="27"/>
      <c r="G761" s="27"/>
      <c r="H761" s="27"/>
      <c r="I761" s="27"/>
      <c r="J761" s="27"/>
      <c r="K761" s="27"/>
      <c r="L761" s="27"/>
      <c r="M761" s="27"/>
    </row>
    <row r="762" spans="4:13" ht="12.75">
      <c r="D762" s="27"/>
      <c r="E762" s="27"/>
      <c r="F762" s="27"/>
      <c r="G762" s="27"/>
      <c r="H762" s="27"/>
      <c r="I762" s="27"/>
      <c r="J762" s="27"/>
      <c r="K762" s="27"/>
      <c r="L762" s="27"/>
      <c r="M762" s="27"/>
    </row>
    <row r="763" spans="4:13" ht="12.75">
      <c r="D763" s="27"/>
      <c r="E763" s="27"/>
      <c r="F763" s="27"/>
      <c r="G763" s="27"/>
      <c r="H763" s="27"/>
      <c r="I763" s="27"/>
      <c r="J763" s="27"/>
      <c r="K763" s="27"/>
      <c r="L763" s="27"/>
      <c r="M763" s="27"/>
    </row>
    <row r="764" spans="4:13" ht="12.75">
      <c r="D764" s="27"/>
      <c r="E764" s="27"/>
      <c r="F764" s="27"/>
      <c r="G764" s="27"/>
      <c r="H764" s="27"/>
      <c r="I764" s="27"/>
      <c r="J764" s="27"/>
      <c r="K764" s="27"/>
      <c r="L764" s="27"/>
      <c r="M764" s="27"/>
    </row>
    <row r="765" spans="4:13" ht="12.75">
      <c r="D765" s="27"/>
      <c r="E765" s="27"/>
      <c r="F765" s="27"/>
      <c r="G765" s="27"/>
      <c r="H765" s="27"/>
      <c r="I765" s="27"/>
      <c r="J765" s="27"/>
      <c r="K765" s="27"/>
      <c r="L765" s="27"/>
      <c r="M765" s="27"/>
    </row>
    <row r="766" spans="4:13" ht="12.75">
      <c r="D766" s="27"/>
      <c r="E766" s="27"/>
      <c r="F766" s="27"/>
      <c r="G766" s="27"/>
      <c r="H766" s="27"/>
      <c r="I766" s="27"/>
      <c r="J766" s="27"/>
      <c r="K766" s="27"/>
      <c r="L766" s="27"/>
      <c r="M766" s="27"/>
    </row>
    <row r="767" spans="4:13" ht="12.75">
      <c r="D767" s="27"/>
      <c r="E767" s="27"/>
      <c r="F767" s="27"/>
      <c r="G767" s="27"/>
      <c r="H767" s="27"/>
      <c r="I767" s="27"/>
      <c r="J767" s="27"/>
      <c r="K767" s="27"/>
      <c r="L767" s="27"/>
      <c r="M767" s="27"/>
    </row>
    <row r="768" spans="4:13" ht="12.75">
      <c r="D768" s="27"/>
      <c r="E768" s="27"/>
      <c r="F768" s="27"/>
      <c r="G768" s="27"/>
      <c r="H768" s="27"/>
      <c r="I768" s="27"/>
      <c r="J768" s="27"/>
      <c r="K768" s="27"/>
      <c r="L768" s="27"/>
      <c r="M768" s="27"/>
    </row>
    <row r="769" spans="4:13" ht="12.75">
      <c r="D769" s="27"/>
      <c r="E769" s="27"/>
      <c r="F769" s="27"/>
      <c r="G769" s="27"/>
      <c r="H769" s="27"/>
      <c r="I769" s="27"/>
      <c r="J769" s="27"/>
      <c r="K769" s="27"/>
      <c r="L769" s="27"/>
      <c r="M769" s="27"/>
    </row>
    <row r="770" spans="4:13" ht="12.75">
      <c r="D770" s="27"/>
      <c r="E770" s="27"/>
      <c r="F770" s="27"/>
      <c r="G770" s="27"/>
      <c r="H770" s="27"/>
      <c r="I770" s="27"/>
      <c r="J770" s="27"/>
      <c r="K770" s="27"/>
      <c r="L770" s="27"/>
      <c r="M770" s="27"/>
    </row>
    <row r="771" spans="4:13" ht="12.75">
      <c r="D771" s="27"/>
      <c r="E771" s="27"/>
      <c r="F771" s="27"/>
      <c r="G771" s="27"/>
      <c r="H771" s="27"/>
      <c r="I771" s="27"/>
      <c r="J771" s="27"/>
      <c r="K771" s="27"/>
      <c r="L771" s="27"/>
      <c r="M771" s="27"/>
    </row>
    <row r="772" spans="4:13" ht="12.75">
      <c r="D772" s="27"/>
      <c r="E772" s="27"/>
      <c r="F772" s="27"/>
      <c r="G772" s="27"/>
      <c r="H772" s="27"/>
      <c r="I772" s="27"/>
      <c r="J772" s="27"/>
      <c r="K772" s="27"/>
      <c r="L772" s="27"/>
      <c r="M772" s="27"/>
    </row>
    <row r="773" spans="4:13" ht="12.75">
      <c r="D773" s="27"/>
      <c r="E773" s="27"/>
      <c r="F773" s="27"/>
      <c r="G773" s="27"/>
      <c r="H773" s="27"/>
      <c r="I773" s="27"/>
      <c r="J773" s="27"/>
      <c r="K773" s="27"/>
      <c r="L773" s="27"/>
      <c r="M773" s="27"/>
    </row>
    <row r="774" spans="4:13" ht="12.75">
      <c r="D774" s="27"/>
      <c r="E774" s="27"/>
      <c r="F774" s="27"/>
      <c r="G774" s="27"/>
      <c r="H774" s="27"/>
      <c r="I774" s="27"/>
      <c r="J774" s="27"/>
      <c r="K774" s="27"/>
      <c r="L774" s="27"/>
      <c r="M774" s="27"/>
    </row>
    <row r="775" spans="4:13" ht="12.75">
      <c r="D775" s="27"/>
      <c r="E775" s="27"/>
      <c r="F775" s="27"/>
      <c r="G775" s="27"/>
      <c r="H775" s="27"/>
      <c r="I775" s="27"/>
      <c r="J775" s="27"/>
      <c r="K775" s="27"/>
      <c r="L775" s="27"/>
      <c r="M775" s="27"/>
    </row>
    <row r="776" spans="4:13" ht="12.75">
      <c r="D776" s="27"/>
      <c r="E776" s="27"/>
      <c r="F776" s="27"/>
      <c r="G776" s="27"/>
      <c r="H776" s="27"/>
      <c r="I776" s="27"/>
      <c r="J776" s="27"/>
      <c r="K776" s="27"/>
      <c r="L776" s="27"/>
      <c r="M776" s="27"/>
    </row>
    <row r="777" spans="4:13" ht="12.75">
      <c r="D777" s="27"/>
      <c r="E777" s="27"/>
      <c r="F777" s="27"/>
      <c r="G777" s="27"/>
      <c r="H777" s="27"/>
      <c r="I777" s="27"/>
      <c r="J777" s="27"/>
      <c r="K777" s="27"/>
      <c r="L777" s="27"/>
      <c r="M777" s="27"/>
    </row>
    <row r="778" spans="4:13" ht="12.75">
      <c r="D778" s="27"/>
      <c r="E778" s="27"/>
      <c r="F778" s="27"/>
      <c r="G778" s="27"/>
      <c r="H778" s="27"/>
      <c r="I778" s="27"/>
      <c r="J778" s="27"/>
      <c r="K778" s="27"/>
      <c r="L778" s="27"/>
      <c r="M778" s="27"/>
    </row>
    <row r="779" spans="4:13" ht="12.75">
      <c r="D779" s="27"/>
      <c r="E779" s="27"/>
      <c r="F779" s="27"/>
      <c r="G779" s="27"/>
      <c r="H779" s="27"/>
      <c r="I779" s="27"/>
      <c r="J779" s="27"/>
      <c r="K779" s="27"/>
      <c r="L779" s="27"/>
      <c r="M779" s="27"/>
    </row>
    <row r="780" spans="4:13" ht="12.75">
      <c r="D780" s="27"/>
      <c r="E780" s="27"/>
      <c r="F780" s="27"/>
      <c r="G780" s="27"/>
      <c r="H780" s="27"/>
      <c r="I780" s="27"/>
      <c r="J780" s="27"/>
      <c r="K780" s="27"/>
      <c r="L780" s="27"/>
      <c r="M780" s="27"/>
    </row>
    <row r="781" spans="4:13" ht="12.75">
      <c r="D781" s="27"/>
      <c r="E781" s="27"/>
      <c r="F781" s="27"/>
      <c r="G781" s="27"/>
      <c r="H781" s="27"/>
      <c r="I781" s="27"/>
      <c r="J781" s="27"/>
      <c r="K781" s="27"/>
      <c r="L781" s="27"/>
      <c r="M781" s="27"/>
    </row>
    <row r="782" spans="4:13" ht="12.75">
      <c r="D782" s="27"/>
      <c r="E782" s="27"/>
      <c r="F782" s="27"/>
      <c r="G782" s="27"/>
      <c r="H782" s="27"/>
      <c r="I782" s="27"/>
      <c r="J782" s="27"/>
      <c r="K782" s="27"/>
      <c r="L782" s="27"/>
      <c r="M782" s="27"/>
    </row>
    <row r="783" spans="4:13" ht="12.75">
      <c r="D783" s="27"/>
      <c r="E783" s="27"/>
      <c r="F783" s="27"/>
      <c r="G783" s="27"/>
      <c r="H783" s="27"/>
      <c r="I783" s="27"/>
      <c r="J783" s="27"/>
      <c r="K783" s="27"/>
      <c r="L783" s="27"/>
      <c r="M783" s="27"/>
    </row>
    <row r="784" spans="4:13" ht="12.75">
      <c r="D784" s="27"/>
      <c r="E784" s="27"/>
      <c r="F784" s="27"/>
      <c r="G784" s="27"/>
      <c r="H784" s="27"/>
      <c r="I784" s="27"/>
      <c r="J784" s="27"/>
      <c r="K784" s="27"/>
      <c r="L784" s="27"/>
      <c r="M784" s="27"/>
    </row>
    <row r="785" spans="4:13" ht="12.75">
      <c r="D785" s="27"/>
      <c r="E785" s="27"/>
      <c r="F785" s="27"/>
      <c r="G785" s="27"/>
      <c r="H785" s="27"/>
      <c r="I785" s="27"/>
      <c r="J785" s="27"/>
      <c r="K785" s="27"/>
      <c r="L785" s="27"/>
      <c r="M785" s="27"/>
    </row>
    <row r="786" spans="4:13" ht="12.75">
      <c r="D786" s="27"/>
      <c r="E786" s="27"/>
      <c r="F786" s="27"/>
      <c r="G786" s="27"/>
      <c r="H786" s="27"/>
      <c r="I786" s="27"/>
      <c r="J786" s="27"/>
      <c r="K786" s="27"/>
      <c r="L786" s="27"/>
      <c r="M786" s="27"/>
    </row>
    <row r="787" spans="4:13" ht="12.75">
      <c r="D787" s="27"/>
      <c r="E787" s="27"/>
      <c r="F787" s="27"/>
      <c r="G787" s="27"/>
      <c r="H787" s="27"/>
      <c r="I787" s="27"/>
      <c r="J787" s="27"/>
      <c r="K787" s="27"/>
      <c r="L787" s="27"/>
      <c r="M787" s="27"/>
    </row>
    <row r="788" spans="4:13" ht="12.75">
      <c r="D788" s="27"/>
      <c r="E788" s="27"/>
      <c r="F788" s="27"/>
      <c r="G788" s="27"/>
      <c r="H788" s="27"/>
      <c r="I788" s="27"/>
      <c r="J788" s="27"/>
      <c r="K788" s="27"/>
      <c r="L788" s="27"/>
      <c r="M788" s="27"/>
    </row>
    <row r="789" spans="4:13" ht="12.75">
      <c r="D789" s="27"/>
      <c r="E789" s="27"/>
      <c r="F789" s="27"/>
      <c r="G789" s="27"/>
      <c r="H789" s="27"/>
      <c r="I789" s="27"/>
      <c r="J789" s="27"/>
      <c r="K789" s="27"/>
      <c r="L789" s="27"/>
      <c r="M789" s="27"/>
    </row>
    <row r="790" spans="4:13" ht="12.75">
      <c r="D790" s="27"/>
      <c r="E790" s="27"/>
      <c r="F790" s="27"/>
      <c r="G790" s="27"/>
      <c r="H790" s="27"/>
      <c r="I790" s="27"/>
      <c r="J790" s="27"/>
      <c r="K790" s="27"/>
      <c r="L790" s="27"/>
      <c r="M790" s="27"/>
    </row>
    <row r="791" spans="4:13" ht="12.75">
      <c r="D791" s="27"/>
      <c r="E791" s="27"/>
      <c r="F791" s="27"/>
      <c r="G791" s="27"/>
      <c r="H791" s="27"/>
      <c r="I791" s="27"/>
      <c r="J791" s="27"/>
      <c r="K791" s="27"/>
      <c r="L791" s="27"/>
      <c r="M791" s="27"/>
    </row>
    <row r="792" spans="4:13" ht="12.75">
      <c r="D792" s="27"/>
      <c r="E792" s="27"/>
      <c r="F792" s="27"/>
      <c r="G792" s="27"/>
      <c r="H792" s="27"/>
      <c r="I792" s="27"/>
      <c r="J792" s="27"/>
      <c r="K792" s="27"/>
      <c r="L792" s="27"/>
      <c r="M792" s="27"/>
    </row>
    <row r="793" spans="4:13" ht="12.75">
      <c r="D793" s="27"/>
      <c r="E793" s="27"/>
      <c r="F793" s="27"/>
      <c r="G793" s="27"/>
      <c r="H793" s="27"/>
      <c r="I793" s="27"/>
      <c r="J793" s="27"/>
      <c r="K793" s="27"/>
      <c r="L793" s="27"/>
      <c r="M793" s="27"/>
    </row>
    <row r="794" spans="4:13" ht="12.75">
      <c r="D794" s="27"/>
      <c r="E794" s="27"/>
      <c r="F794" s="27"/>
      <c r="G794" s="27"/>
      <c r="H794" s="27"/>
      <c r="I794" s="27"/>
      <c r="J794" s="27"/>
      <c r="K794" s="27"/>
      <c r="L794" s="27"/>
      <c r="M794" s="27"/>
    </row>
    <row r="795" spans="4:13" ht="12.75">
      <c r="D795" s="27"/>
      <c r="E795" s="27"/>
      <c r="F795" s="27"/>
      <c r="G795" s="27"/>
      <c r="H795" s="27"/>
      <c r="I795" s="27"/>
      <c r="J795" s="27"/>
      <c r="K795" s="27"/>
      <c r="L795" s="27"/>
      <c r="M795" s="27"/>
    </row>
    <row r="796" spans="4:13" ht="12.75">
      <c r="D796" s="27"/>
      <c r="E796" s="27"/>
      <c r="F796" s="27"/>
      <c r="G796" s="27"/>
      <c r="H796" s="27"/>
      <c r="I796" s="27"/>
      <c r="J796" s="27"/>
      <c r="K796" s="27"/>
      <c r="L796" s="27"/>
      <c r="M796" s="27"/>
    </row>
    <row r="797" spans="4:13" ht="12.75">
      <c r="D797" s="27"/>
      <c r="E797" s="27"/>
      <c r="F797" s="27"/>
      <c r="G797" s="27"/>
      <c r="H797" s="27"/>
      <c r="I797" s="27"/>
      <c r="J797" s="27"/>
      <c r="K797" s="27"/>
      <c r="L797" s="27"/>
      <c r="M797" s="27"/>
    </row>
    <row r="798" spans="4:13" ht="12.75">
      <c r="D798" s="27"/>
      <c r="E798" s="27"/>
      <c r="F798" s="27"/>
      <c r="G798" s="27"/>
      <c r="H798" s="27"/>
      <c r="I798" s="27"/>
      <c r="J798" s="27"/>
      <c r="K798" s="27"/>
      <c r="L798" s="27"/>
      <c r="M798" s="27"/>
    </row>
    <row r="799" spans="4:13" ht="12.75">
      <c r="D799" s="27"/>
      <c r="E799" s="27"/>
      <c r="F799" s="27"/>
      <c r="G799" s="27"/>
      <c r="H799" s="27"/>
      <c r="I799" s="27"/>
      <c r="J799" s="27"/>
      <c r="K799" s="27"/>
      <c r="L799" s="27"/>
      <c r="M799" s="27"/>
    </row>
    <row r="800" spans="4:13" ht="12.75">
      <c r="D800" s="27"/>
      <c r="E800" s="27"/>
      <c r="F800" s="27"/>
      <c r="G800" s="27"/>
      <c r="H800" s="27"/>
      <c r="I800" s="27"/>
      <c r="J800" s="27"/>
      <c r="K800" s="27"/>
      <c r="L800" s="27"/>
      <c r="M800" s="27"/>
    </row>
    <row r="801" spans="4:13" ht="12.75">
      <c r="D801" s="27"/>
      <c r="E801" s="27"/>
      <c r="F801" s="27"/>
      <c r="G801" s="27"/>
      <c r="H801" s="27"/>
      <c r="I801" s="27"/>
      <c r="J801" s="27"/>
      <c r="K801" s="27"/>
      <c r="L801" s="27"/>
      <c r="M801" s="27"/>
    </row>
    <row r="802" spans="4:13" ht="12.75">
      <c r="D802" s="27"/>
      <c r="E802" s="27"/>
      <c r="F802" s="27"/>
      <c r="G802" s="27"/>
      <c r="H802" s="27"/>
      <c r="I802" s="27"/>
      <c r="J802" s="27"/>
      <c r="K802" s="27"/>
      <c r="L802" s="27"/>
      <c r="M802" s="27"/>
    </row>
    <row r="803" spans="4:13" ht="12.75">
      <c r="D803" s="27"/>
      <c r="E803" s="27"/>
      <c r="F803" s="27"/>
      <c r="G803" s="27"/>
      <c r="H803" s="27"/>
      <c r="I803" s="27"/>
      <c r="J803" s="27"/>
      <c r="K803" s="27"/>
      <c r="L803" s="27"/>
      <c r="M803" s="27"/>
    </row>
    <row r="804" spans="4:13" ht="12.75">
      <c r="D804" s="27"/>
      <c r="E804" s="27"/>
      <c r="F804" s="27"/>
      <c r="G804" s="27"/>
      <c r="H804" s="27"/>
      <c r="I804" s="27"/>
      <c r="J804" s="27"/>
      <c r="K804" s="27"/>
      <c r="L804" s="27"/>
      <c r="M804" s="27"/>
    </row>
    <row r="805" spans="4:13" ht="12.75">
      <c r="D805" s="27"/>
      <c r="E805" s="27"/>
      <c r="F805" s="27"/>
      <c r="G805" s="27"/>
      <c r="H805" s="27"/>
      <c r="I805" s="27"/>
      <c r="J805" s="27"/>
      <c r="K805" s="27"/>
      <c r="L805" s="27"/>
      <c r="M805" s="27"/>
    </row>
    <row r="806" spans="4:13" ht="12.75">
      <c r="D806" s="27"/>
      <c r="E806" s="27"/>
      <c r="F806" s="27"/>
      <c r="G806" s="27"/>
      <c r="H806" s="27"/>
      <c r="I806" s="27"/>
      <c r="J806" s="27"/>
      <c r="K806" s="27"/>
      <c r="L806" s="27"/>
      <c r="M806" s="27"/>
    </row>
    <row r="807" spans="4:13" ht="12.75">
      <c r="D807" s="27"/>
      <c r="E807" s="27"/>
      <c r="F807" s="27"/>
      <c r="G807" s="27"/>
      <c r="H807" s="27"/>
      <c r="I807" s="27"/>
      <c r="J807" s="27"/>
      <c r="K807" s="27"/>
      <c r="L807" s="27"/>
      <c r="M807" s="27"/>
    </row>
    <row r="808" spans="4:13" ht="12.75">
      <c r="D808" s="27"/>
      <c r="E808" s="27"/>
      <c r="F808" s="27"/>
      <c r="G808" s="27"/>
      <c r="H808" s="27"/>
      <c r="I808" s="27"/>
      <c r="J808" s="27"/>
      <c r="K808" s="27"/>
      <c r="L808" s="27"/>
      <c r="M808" s="27"/>
    </row>
    <row r="809" spans="4:13" ht="12.75">
      <c r="D809" s="27"/>
      <c r="E809" s="27"/>
      <c r="F809" s="27"/>
      <c r="G809" s="27"/>
      <c r="H809" s="27"/>
      <c r="I809" s="27"/>
      <c r="J809" s="27"/>
      <c r="K809" s="27"/>
      <c r="L809" s="27"/>
      <c r="M809" s="27"/>
    </row>
    <row r="810" spans="4:13" ht="12.75">
      <c r="D810" s="27"/>
      <c r="E810" s="27"/>
      <c r="F810" s="27"/>
      <c r="G810" s="27"/>
      <c r="H810" s="27"/>
      <c r="I810" s="27"/>
      <c r="J810" s="27"/>
      <c r="K810" s="27"/>
      <c r="L810" s="27"/>
      <c r="M810" s="27"/>
    </row>
    <row r="811" spans="4:13" ht="12.75">
      <c r="D811" s="27"/>
      <c r="E811" s="27"/>
      <c r="F811" s="27"/>
      <c r="G811" s="27"/>
      <c r="H811" s="27"/>
      <c r="I811" s="27"/>
      <c r="J811" s="27"/>
      <c r="K811" s="27"/>
      <c r="L811" s="27"/>
      <c r="M811" s="27"/>
    </row>
    <row r="812" spans="4:13" ht="12.75">
      <c r="D812" s="27"/>
      <c r="E812" s="27"/>
      <c r="F812" s="27"/>
      <c r="G812" s="27"/>
      <c r="H812" s="27"/>
      <c r="I812" s="27"/>
      <c r="J812" s="27"/>
      <c r="K812" s="27"/>
      <c r="L812" s="27"/>
      <c r="M812" s="27"/>
    </row>
    <row r="813" spans="4:13" ht="12.75">
      <c r="D813" s="27"/>
      <c r="E813" s="27"/>
      <c r="F813" s="27"/>
      <c r="G813" s="27"/>
      <c r="H813" s="27"/>
      <c r="I813" s="27"/>
      <c r="J813" s="27"/>
      <c r="K813" s="27"/>
      <c r="L813" s="27"/>
      <c r="M813" s="27"/>
    </row>
    <row r="814" spans="4:13" ht="12.75">
      <c r="D814" s="27"/>
      <c r="E814" s="27"/>
      <c r="F814" s="27"/>
      <c r="G814" s="27"/>
      <c r="H814" s="27"/>
      <c r="I814" s="27"/>
      <c r="J814" s="27"/>
      <c r="K814" s="27"/>
      <c r="L814" s="27"/>
      <c r="M814" s="27"/>
    </row>
    <row r="815" spans="4:13" ht="12.75">
      <c r="D815" s="27"/>
      <c r="E815" s="27"/>
      <c r="F815" s="27"/>
      <c r="G815" s="27"/>
      <c r="H815" s="27"/>
      <c r="I815" s="27"/>
      <c r="J815" s="27"/>
      <c r="K815" s="27"/>
      <c r="L815" s="27"/>
      <c r="M815" s="27"/>
    </row>
    <row r="816" spans="4:13" ht="12.75">
      <c r="D816" s="27"/>
      <c r="E816" s="27"/>
      <c r="F816" s="27"/>
      <c r="G816" s="27"/>
      <c r="H816" s="27"/>
      <c r="I816" s="27"/>
      <c r="J816" s="27"/>
      <c r="K816" s="27"/>
      <c r="L816" s="27"/>
      <c r="M816" s="27"/>
    </row>
    <row r="817" spans="4:13" ht="12.75">
      <c r="D817" s="27"/>
      <c r="E817" s="27"/>
      <c r="F817" s="27"/>
      <c r="G817" s="27"/>
      <c r="H817" s="27"/>
      <c r="I817" s="27"/>
      <c r="J817" s="27"/>
      <c r="K817" s="27"/>
      <c r="L817" s="27"/>
      <c r="M817" s="27"/>
    </row>
    <row r="818" spans="4:13" ht="12.75">
      <c r="D818" s="27"/>
      <c r="E818" s="27"/>
      <c r="F818" s="27"/>
      <c r="G818" s="27"/>
      <c r="H818" s="27"/>
      <c r="I818" s="27"/>
      <c r="J818" s="27"/>
      <c r="K818" s="27"/>
      <c r="L818" s="27"/>
      <c r="M818" s="27"/>
    </row>
    <row r="819" spans="4:13" ht="12.75">
      <c r="D819" s="27"/>
      <c r="E819" s="27"/>
      <c r="F819" s="27"/>
      <c r="G819" s="27"/>
      <c r="H819" s="27"/>
      <c r="I819" s="27"/>
      <c r="J819" s="27"/>
      <c r="K819" s="27"/>
      <c r="L819" s="27"/>
      <c r="M819" s="27"/>
    </row>
    <row r="820" spans="4:13" ht="12.75">
      <c r="D820" s="27"/>
      <c r="E820" s="27"/>
      <c r="F820" s="27"/>
      <c r="G820" s="27"/>
      <c r="H820" s="27"/>
      <c r="I820" s="27"/>
      <c r="J820" s="27"/>
      <c r="K820" s="27"/>
      <c r="L820" s="27"/>
      <c r="M820" s="27"/>
    </row>
    <row r="821" spans="4:13" ht="12.75">
      <c r="D821" s="27"/>
      <c r="E821" s="27"/>
      <c r="F821" s="27"/>
      <c r="G821" s="27"/>
      <c r="H821" s="27"/>
      <c r="I821" s="27"/>
      <c r="J821" s="27"/>
      <c r="K821" s="27"/>
      <c r="L821" s="27"/>
      <c r="M821" s="27"/>
    </row>
    <row r="822" spans="4:13" ht="12.75">
      <c r="D822" s="27"/>
      <c r="E822" s="27"/>
      <c r="F822" s="27"/>
      <c r="G822" s="27"/>
      <c r="H822" s="27"/>
      <c r="I822" s="27"/>
      <c r="J822" s="27"/>
      <c r="K822" s="27"/>
      <c r="L822" s="27"/>
      <c r="M822" s="27"/>
    </row>
    <row r="823" spans="4:13" ht="12.75">
      <c r="D823" s="27"/>
      <c r="E823" s="27"/>
      <c r="F823" s="27"/>
      <c r="G823" s="27"/>
      <c r="H823" s="27"/>
      <c r="I823" s="27"/>
      <c r="J823" s="27"/>
      <c r="K823" s="27"/>
      <c r="L823" s="27"/>
      <c r="M823" s="27"/>
    </row>
    <row r="824" spans="4:13" ht="12.75">
      <c r="D824" s="27"/>
      <c r="E824" s="27"/>
      <c r="F824" s="27"/>
      <c r="G824" s="27"/>
      <c r="H824" s="27"/>
      <c r="I824" s="27"/>
      <c r="J824" s="27"/>
      <c r="K824" s="27"/>
      <c r="L824" s="27"/>
      <c r="M824" s="27"/>
    </row>
    <row r="825" spans="4:13" ht="12.75">
      <c r="D825" s="27"/>
      <c r="E825" s="27"/>
      <c r="F825" s="27"/>
      <c r="G825" s="27"/>
      <c r="H825" s="27"/>
      <c r="I825" s="27"/>
      <c r="J825" s="27"/>
      <c r="K825" s="27"/>
      <c r="L825" s="27"/>
      <c r="M825" s="27"/>
    </row>
    <row r="826" spans="4:13" ht="12.75">
      <c r="D826" s="27"/>
      <c r="E826" s="27"/>
      <c r="F826" s="27"/>
      <c r="G826" s="27"/>
      <c r="H826" s="27"/>
      <c r="I826" s="27"/>
      <c r="J826" s="27"/>
      <c r="K826" s="27"/>
      <c r="L826" s="27"/>
      <c r="M826" s="27"/>
    </row>
    <row r="827" spans="4:13" ht="12.75">
      <c r="D827" s="27"/>
      <c r="E827" s="27"/>
      <c r="F827" s="27"/>
      <c r="G827" s="27"/>
      <c r="H827" s="27"/>
      <c r="I827" s="27"/>
      <c r="J827" s="27"/>
      <c r="K827" s="27"/>
      <c r="L827" s="27"/>
      <c r="M827" s="27"/>
    </row>
    <row r="828" spans="4:13" ht="12.75">
      <c r="D828" s="27"/>
      <c r="E828" s="27"/>
      <c r="F828" s="27"/>
      <c r="G828" s="27"/>
      <c r="H828" s="27"/>
      <c r="I828" s="27"/>
      <c r="J828" s="27"/>
      <c r="K828" s="27"/>
      <c r="L828" s="27"/>
      <c r="M828" s="27"/>
    </row>
    <row r="829" spans="4:13" ht="12.75">
      <c r="D829" s="27"/>
      <c r="E829" s="27"/>
      <c r="F829" s="27"/>
      <c r="G829" s="27"/>
      <c r="H829" s="27"/>
      <c r="I829" s="27"/>
      <c r="J829" s="27"/>
      <c r="K829" s="27"/>
      <c r="L829" s="27"/>
      <c r="M829" s="27"/>
    </row>
    <row r="830" spans="4:13" ht="12.75">
      <c r="D830" s="27"/>
      <c r="E830" s="27"/>
      <c r="F830" s="27"/>
      <c r="G830" s="27"/>
      <c r="H830" s="27"/>
      <c r="I830" s="27"/>
      <c r="J830" s="27"/>
      <c r="K830" s="27"/>
      <c r="L830" s="27"/>
      <c r="M830" s="27"/>
    </row>
    <row r="831" spans="4:13" ht="12.75">
      <c r="D831" s="27"/>
      <c r="E831" s="27"/>
      <c r="F831" s="27"/>
      <c r="G831" s="27"/>
      <c r="H831" s="27"/>
      <c r="I831" s="27"/>
      <c r="J831" s="27"/>
      <c r="K831" s="27"/>
      <c r="L831" s="27"/>
      <c r="M831" s="27"/>
    </row>
    <row r="832" spans="4:13" ht="12.75">
      <c r="D832" s="27"/>
      <c r="E832" s="27"/>
      <c r="F832" s="27"/>
      <c r="G832" s="27"/>
      <c r="H832" s="27"/>
      <c r="I832" s="27"/>
      <c r="J832" s="27"/>
      <c r="K832" s="27"/>
      <c r="L832" s="27"/>
      <c r="M832" s="27"/>
    </row>
    <row r="833" spans="4:13" ht="12.75">
      <c r="D833" s="27"/>
      <c r="E833" s="27"/>
      <c r="F833" s="27"/>
      <c r="G833" s="27"/>
      <c r="H833" s="27"/>
      <c r="I833" s="27"/>
      <c r="J833" s="27"/>
      <c r="K833" s="27"/>
      <c r="L833" s="27"/>
      <c r="M833" s="27"/>
    </row>
    <row r="834" spans="4:13" ht="12.75">
      <c r="D834" s="27"/>
      <c r="E834" s="27"/>
      <c r="F834" s="27"/>
      <c r="G834" s="27"/>
      <c r="H834" s="27"/>
      <c r="I834" s="27"/>
      <c r="J834" s="27"/>
      <c r="K834" s="27"/>
      <c r="L834" s="27"/>
      <c r="M834" s="27"/>
    </row>
    <row r="835" spans="4:13" ht="12.75">
      <c r="D835" s="27"/>
      <c r="E835" s="27"/>
      <c r="F835" s="27"/>
      <c r="G835" s="27"/>
      <c r="H835" s="27"/>
      <c r="I835" s="27"/>
      <c r="J835" s="27"/>
      <c r="K835" s="27"/>
      <c r="L835" s="27"/>
      <c r="M835" s="27"/>
    </row>
    <row r="836" spans="4:13" ht="12.75">
      <c r="D836" s="27"/>
      <c r="E836" s="27"/>
      <c r="F836" s="27"/>
      <c r="G836" s="27"/>
      <c r="H836" s="27"/>
      <c r="I836" s="27"/>
      <c r="J836" s="27"/>
      <c r="K836" s="27"/>
      <c r="L836" s="27"/>
      <c r="M836" s="27"/>
    </row>
    <row r="837" spans="4:13" ht="12.75">
      <c r="D837" s="27"/>
      <c r="E837" s="27"/>
      <c r="F837" s="27"/>
      <c r="G837" s="27"/>
      <c r="H837" s="27"/>
      <c r="I837" s="27"/>
      <c r="J837" s="27"/>
      <c r="K837" s="27"/>
      <c r="L837" s="27"/>
      <c r="M837" s="27"/>
    </row>
    <row r="838" spans="4:13" ht="12.75">
      <c r="D838" s="27"/>
      <c r="E838" s="27"/>
      <c r="F838" s="27"/>
      <c r="G838" s="27"/>
      <c r="H838" s="27"/>
      <c r="I838" s="27"/>
      <c r="J838" s="27"/>
      <c r="K838" s="27"/>
      <c r="L838" s="27"/>
      <c r="M838" s="27"/>
    </row>
    <row r="839" spans="4:13" ht="12.75">
      <c r="D839" s="27"/>
      <c r="E839" s="27"/>
      <c r="F839" s="27"/>
      <c r="G839" s="27"/>
      <c r="H839" s="27"/>
      <c r="I839" s="27"/>
      <c r="J839" s="27"/>
      <c r="K839" s="27"/>
      <c r="L839" s="27"/>
      <c r="M839" s="27"/>
    </row>
    <row r="840" spans="4:13" ht="12.75">
      <c r="D840" s="27"/>
      <c r="E840" s="27"/>
      <c r="F840" s="27"/>
      <c r="G840" s="27"/>
      <c r="H840" s="27"/>
      <c r="I840" s="27"/>
      <c r="J840" s="27"/>
      <c r="K840" s="27"/>
      <c r="L840" s="27"/>
      <c r="M840" s="27"/>
    </row>
    <row r="841" spans="4:13" ht="12.75">
      <c r="D841" s="27"/>
      <c r="E841" s="27"/>
      <c r="F841" s="27"/>
      <c r="G841" s="27"/>
      <c r="H841" s="27"/>
      <c r="I841" s="27"/>
      <c r="J841" s="27"/>
      <c r="K841" s="27"/>
      <c r="L841" s="27"/>
      <c r="M841" s="27"/>
    </row>
    <row r="842" spans="4:13" ht="12.75">
      <c r="D842" s="27"/>
      <c r="E842" s="27"/>
      <c r="F842" s="27"/>
      <c r="G842" s="27"/>
      <c r="H842" s="27"/>
      <c r="I842" s="27"/>
      <c r="J842" s="27"/>
      <c r="K842" s="27"/>
      <c r="L842" s="27"/>
      <c r="M842" s="27"/>
    </row>
    <row r="843" spans="4:13" ht="12.75">
      <c r="D843" s="27"/>
      <c r="E843" s="27"/>
      <c r="F843" s="27"/>
      <c r="G843" s="27"/>
      <c r="H843" s="27"/>
      <c r="I843" s="27"/>
      <c r="J843" s="27"/>
      <c r="K843" s="27"/>
      <c r="L843" s="27"/>
      <c r="M843" s="27"/>
    </row>
    <row r="844" spans="4:13" ht="12.75">
      <c r="D844" s="27"/>
      <c r="E844" s="27"/>
      <c r="F844" s="27"/>
      <c r="G844" s="27"/>
      <c r="H844" s="27"/>
      <c r="I844" s="27"/>
      <c r="J844" s="27"/>
      <c r="K844" s="27"/>
      <c r="L844" s="27"/>
      <c r="M844" s="27"/>
    </row>
    <row r="845" spans="4:13" ht="12.75">
      <c r="D845" s="27"/>
      <c r="E845" s="27"/>
      <c r="F845" s="27"/>
      <c r="G845" s="27"/>
      <c r="H845" s="27"/>
      <c r="I845" s="27"/>
      <c r="J845" s="27"/>
      <c r="K845" s="27"/>
      <c r="L845" s="27"/>
      <c r="M845" s="27"/>
    </row>
    <row r="846" spans="4:13" ht="12.75">
      <c r="D846" s="27"/>
      <c r="E846" s="27"/>
      <c r="F846" s="27"/>
      <c r="G846" s="27"/>
      <c r="H846" s="27"/>
      <c r="I846" s="27"/>
      <c r="J846" s="27"/>
      <c r="K846" s="27"/>
      <c r="L846" s="27"/>
      <c r="M846" s="27"/>
    </row>
    <row r="847" spans="4:13" ht="12.75">
      <c r="D847" s="27"/>
      <c r="E847" s="27"/>
      <c r="F847" s="27"/>
      <c r="G847" s="27"/>
      <c r="H847" s="27"/>
      <c r="I847" s="27"/>
      <c r="J847" s="27"/>
      <c r="K847" s="27"/>
      <c r="L847" s="27"/>
      <c r="M847" s="27"/>
    </row>
    <row r="848" spans="4:13" ht="12.75">
      <c r="D848" s="27"/>
      <c r="E848" s="27"/>
      <c r="F848" s="27"/>
      <c r="G848" s="27"/>
      <c r="H848" s="27"/>
      <c r="I848" s="27"/>
      <c r="J848" s="27"/>
      <c r="K848" s="27"/>
      <c r="L848" s="27"/>
      <c r="M848" s="27"/>
    </row>
    <row r="849" spans="4:13" ht="12.75">
      <c r="D849" s="27"/>
      <c r="E849" s="27"/>
      <c r="F849" s="27"/>
      <c r="G849" s="27"/>
      <c r="H849" s="27"/>
      <c r="I849" s="27"/>
      <c r="J849" s="27"/>
      <c r="K849" s="27"/>
      <c r="L849" s="27"/>
      <c r="M849" s="27"/>
    </row>
    <row r="850" spans="4:13" ht="12.75">
      <c r="D850" s="27"/>
      <c r="E850" s="27"/>
      <c r="F850" s="27"/>
      <c r="G850" s="27"/>
      <c r="H850" s="27"/>
      <c r="I850" s="27"/>
      <c r="J850" s="27"/>
      <c r="K850" s="27"/>
      <c r="L850" s="27"/>
      <c r="M850" s="27"/>
    </row>
    <row r="851" spans="4:13" ht="12.75">
      <c r="D851" s="27"/>
      <c r="E851" s="27"/>
      <c r="F851" s="27"/>
      <c r="G851" s="27"/>
      <c r="H851" s="27"/>
      <c r="I851" s="27"/>
      <c r="J851" s="27"/>
      <c r="K851" s="27"/>
      <c r="L851" s="27"/>
      <c r="M851" s="27"/>
    </row>
    <row r="852" spans="4:13" ht="12.75">
      <c r="D852" s="27"/>
      <c r="E852" s="27"/>
      <c r="F852" s="27"/>
      <c r="G852" s="27"/>
      <c r="H852" s="27"/>
      <c r="I852" s="27"/>
      <c r="J852" s="27"/>
      <c r="K852" s="27"/>
      <c r="L852" s="27"/>
      <c r="M852" s="27"/>
    </row>
    <row r="853" spans="4:13" ht="12.75">
      <c r="D853" s="27"/>
      <c r="E853" s="27"/>
      <c r="F853" s="27"/>
      <c r="G853" s="27"/>
      <c r="H853" s="27"/>
      <c r="I853" s="27"/>
      <c r="J853" s="27"/>
      <c r="K853" s="27"/>
      <c r="L853" s="27"/>
      <c r="M853" s="27"/>
    </row>
    <row r="854" spans="4:13" ht="12.75">
      <c r="D854" s="27"/>
      <c r="E854" s="27"/>
      <c r="F854" s="27"/>
      <c r="G854" s="27"/>
      <c r="H854" s="27"/>
      <c r="I854" s="27"/>
      <c r="J854" s="27"/>
      <c r="K854" s="27"/>
      <c r="L854" s="27"/>
      <c r="M854" s="27"/>
    </row>
    <row r="855" spans="4:13" ht="12.75">
      <c r="D855" s="27"/>
      <c r="E855" s="27"/>
      <c r="F855" s="27"/>
      <c r="G855" s="27"/>
      <c r="H855" s="27"/>
      <c r="I855" s="27"/>
      <c r="J855" s="27"/>
      <c r="K855" s="27"/>
      <c r="L855" s="27"/>
      <c r="M855" s="27"/>
    </row>
    <row r="856" spans="4:13" ht="12.75">
      <c r="D856" s="27"/>
      <c r="E856" s="27"/>
      <c r="F856" s="27"/>
      <c r="G856" s="27"/>
      <c r="H856" s="27"/>
      <c r="I856" s="27"/>
      <c r="J856" s="27"/>
      <c r="K856" s="27"/>
      <c r="L856" s="27"/>
      <c r="M856" s="27"/>
    </row>
    <row r="857" spans="4:13" ht="12.75">
      <c r="D857" s="27"/>
      <c r="E857" s="27"/>
      <c r="F857" s="27"/>
      <c r="G857" s="27"/>
      <c r="H857" s="27"/>
      <c r="I857" s="27"/>
      <c r="J857" s="27"/>
      <c r="K857" s="27"/>
      <c r="L857" s="27"/>
      <c r="M857" s="27"/>
    </row>
    <row r="858" spans="4:13" ht="12.75">
      <c r="D858" s="27"/>
      <c r="E858" s="27"/>
      <c r="F858" s="27"/>
      <c r="G858" s="27"/>
      <c r="H858" s="27"/>
      <c r="I858" s="27"/>
      <c r="J858" s="27"/>
      <c r="K858" s="27"/>
      <c r="L858" s="27"/>
      <c r="M858" s="27"/>
    </row>
    <row r="859" spans="4:13" ht="12.75">
      <c r="D859" s="27"/>
      <c r="E859" s="27"/>
      <c r="F859" s="27"/>
      <c r="G859" s="27"/>
      <c r="H859" s="27"/>
      <c r="I859" s="27"/>
      <c r="J859" s="27"/>
      <c r="K859" s="27"/>
      <c r="L859" s="27"/>
      <c r="M859" s="27"/>
    </row>
    <row r="860" spans="4:13" ht="12.75">
      <c r="D860" s="27"/>
      <c r="E860" s="27"/>
      <c r="F860" s="27"/>
      <c r="G860" s="27"/>
      <c r="H860" s="27"/>
      <c r="I860" s="27"/>
      <c r="J860" s="27"/>
      <c r="K860" s="27"/>
      <c r="L860" s="27"/>
      <c r="M860" s="27"/>
    </row>
    <row r="861" spans="4:13" ht="12.75">
      <c r="D861" s="27"/>
      <c r="E861" s="27"/>
      <c r="F861" s="27"/>
      <c r="G861" s="27"/>
      <c r="H861" s="27"/>
      <c r="I861" s="27"/>
      <c r="J861" s="27"/>
      <c r="K861" s="27"/>
      <c r="L861" s="27"/>
      <c r="M861" s="27"/>
    </row>
    <row r="862" spans="4:13" ht="12.75">
      <c r="D862" s="27"/>
      <c r="E862" s="27"/>
      <c r="F862" s="27"/>
      <c r="G862" s="27"/>
      <c r="H862" s="27"/>
      <c r="I862" s="27"/>
      <c r="J862" s="27"/>
      <c r="K862" s="27"/>
      <c r="L862" s="27"/>
      <c r="M862" s="27"/>
    </row>
    <row r="863" spans="4:13" ht="12.75">
      <c r="D863" s="27"/>
      <c r="E863" s="27"/>
      <c r="F863" s="27"/>
      <c r="G863" s="27"/>
      <c r="H863" s="27"/>
      <c r="I863" s="27"/>
      <c r="J863" s="27"/>
      <c r="K863" s="27"/>
      <c r="L863" s="27"/>
      <c r="M863" s="27"/>
    </row>
    <row r="864" spans="4:13" ht="12.75">
      <c r="D864" s="27"/>
      <c r="E864" s="27"/>
      <c r="F864" s="27"/>
      <c r="G864" s="27"/>
      <c r="H864" s="27"/>
      <c r="I864" s="27"/>
      <c r="J864" s="27"/>
      <c r="K864" s="27"/>
      <c r="L864" s="27"/>
      <c r="M864" s="27"/>
    </row>
    <row r="865" spans="4:13" ht="12.75">
      <c r="D865" s="27"/>
      <c r="E865" s="27"/>
      <c r="F865" s="27"/>
      <c r="G865" s="27"/>
      <c r="H865" s="27"/>
      <c r="I865" s="27"/>
      <c r="J865" s="27"/>
      <c r="K865" s="27"/>
      <c r="L865" s="27"/>
      <c r="M865" s="27"/>
    </row>
    <row r="866" spans="4:13" ht="12.75">
      <c r="D866" s="27"/>
      <c r="E866" s="27"/>
      <c r="F866" s="27"/>
      <c r="G866" s="27"/>
      <c r="H866" s="27"/>
      <c r="I866" s="27"/>
      <c r="J866" s="27"/>
      <c r="K866" s="27"/>
      <c r="L866" s="27"/>
      <c r="M866" s="27"/>
    </row>
    <row r="867" spans="4:13" ht="12.75">
      <c r="D867" s="27"/>
      <c r="E867" s="27"/>
      <c r="F867" s="27"/>
      <c r="G867" s="27"/>
      <c r="H867" s="27"/>
      <c r="I867" s="27"/>
      <c r="J867" s="27"/>
      <c r="K867" s="27"/>
      <c r="L867" s="27"/>
      <c r="M867" s="27"/>
    </row>
    <row r="868" spans="4:13" ht="12.75">
      <c r="D868" s="27"/>
      <c r="E868" s="27"/>
      <c r="F868" s="27"/>
      <c r="G868" s="27"/>
      <c r="H868" s="27"/>
      <c r="I868" s="27"/>
      <c r="J868" s="27"/>
      <c r="K868" s="27"/>
      <c r="L868" s="27"/>
      <c r="M868" s="27"/>
    </row>
    <row r="869" spans="4:13" ht="12.75">
      <c r="D869" s="27"/>
      <c r="E869" s="27"/>
      <c r="F869" s="27"/>
      <c r="G869" s="27"/>
      <c r="H869" s="27"/>
      <c r="I869" s="27"/>
      <c r="J869" s="27"/>
      <c r="K869" s="27"/>
      <c r="L869" s="27"/>
      <c r="M869" s="27"/>
    </row>
    <row r="870" spans="4:13" ht="12.75">
      <c r="D870" s="27"/>
      <c r="E870" s="27"/>
      <c r="F870" s="27"/>
      <c r="G870" s="27"/>
      <c r="H870" s="27"/>
      <c r="I870" s="27"/>
      <c r="J870" s="27"/>
      <c r="K870" s="27"/>
      <c r="L870" s="27"/>
      <c r="M870" s="27"/>
    </row>
    <row r="871" spans="4:13" ht="12.75">
      <c r="D871" s="27"/>
      <c r="E871" s="27"/>
      <c r="F871" s="27"/>
      <c r="G871" s="27"/>
      <c r="H871" s="27"/>
      <c r="I871" s="27"/>
      <c r="J871" s="27"/>
      <c r="K871" s="27"/>
      <c r="L871" s="27"/>
      <c r="M871" s="27"/>
    </row>
    <row r="872" spans="4:13" ht="12.75">
      <c r="D872" s="27"/>
      <c r="E872" s="27"/>
      <c r="F872" s="27"/>
      <c r="G872" s="27"/>
      <c r="H872" s="27"/>
      <c r="I872" s="27"/>
      <c r="J872" s="27"/>
      <c r="K872" s="27"/>
      <c r="L872" s="27"/>
      <c r="M872" s="27"/>
    </row>
    <row r="873" spans="4:13" ht="12.75">
      <c r="D873" s="27"/>
      <c r="E873" s="27"/>
      <c r="F873" s="27"/>
      <c r="G873" s="27"/>
      <c r="H873" s="27"/>
      <c r="I873" s="27"/>
      <c r="J873" s="27"/>
      <c r="K873" s="27"/>
      <c r="L873" s="27"/>
      <c r="M873" s="27"/>
    </row>
    <row r="874" spans="4:13" ht="12.75">
      <c r="D874" s="27"/>
      <c r="E874" s="27"/>
      <c r="F874" s="27"/>
      <c r="G874" s="27"/>
      <c r="H874" s="27"/>
      <c r="I874" s="27"/>
      <c r="J874" s="27"/>
      <c r="K874" s="27"/>
      <c r="L874" s="27"/>
      <c r="M874" s="27"/>
    </row>
    <row r="875" spans="4:13" ht="12.75">
      <c r="D875" s="27"/>
      <c r="E875" s="27"/>
      <c r="F875" s="27"/>
      <c r="G875" s="27"/>
      <c r="H875" s="27"/>
      <c r="I875" s="27"/>
      <c r="J875" s="27"/>
      <c r="K875" s="27"/>
      <c r="L875" s="27"/>
      <c r="M875" s="27"/>
    </row>
    <row r="876" spans="4:13" ht="12.75">
      <c r="D876" s="27"/>
      <c r="E876" s="27"/>
      <c r="F876" s="27"/>
      <c r="G876" s="27"/>
      <c r="H876" s="27"/>
      <c r="I876" s="27"/>
      <c r="J876" s="27"/>
      <c r="K876" s="27"/>
      <c r="L876" s="27"/>
      <c r="M876" s="27"/>
    </row>
    <row r="877" spans="4:13" ht="12.75">
      <c r="D877" s="27"/>
      <c r="E877" s="27"/>
      <c r="F877" s="27"/>
      <c r="G877" s="27"/>
      <c r="H877" s="27"/>
      <c r="I877" s="27"/>
      <c r="J877" s="27"/>
      <c r="K877" s="27"/>
      <c r="L877" s="27"/>
      <c r="M877" s="27"/>
    </row>
    <row r="878" spans="4:13" ht="12.75">
      <c r="D878" s="27"/>
      <c r="E878" s="27"/>
      <c r="F878" s="27"/>
      <c r="G878" s="27"/>
      <c r="H878" s="27"/>
      <c r="I878" s="27"/>
      <c r="J878" s="27"/>
      <c r="K878" s="27"/>
      <c r="L878" s="27"/>
      <c r="M878" s="27"/>
    </row>
    <row r="879" spans="4:13" ht="12.75">
      <c r="D879" s="27"/>
      <c r="E879" s="27"/>
      <c r="F879" s="27"/>
      <c r="G879" s="27"/>
      <c r="H879" s="27"/>
      <c r="I879" s="27"/>
      <c r="J879" s="27"/>
      <c r="K879" s="27"/>
      <c r="L879" s="27"/>
      <c r="M879" s="27"/>
    </row>
    <row r="880" spans="4:13" ht="12.75">
      <c r="D880" s="27"/>
      <c r="E880" s="27"/>
      <c r="F880" s="27"/>
      <c r="G880" s="27"/>
      <c r="H880" s="27"/>
      <c r="I880" s="27"/>
      <c r="J880" s="27"/>
      <c r="K880" s="27"/>
      <c r="L880" s="27"/>
      <c r="M880" s="27"/>
    </row>
    <row r="881" spans="4:13" ht="12.75">
      <c r="D881" s="27"/>
      <c r="E881" s="27"/>
      <c r="F881" s="27"/>
      <c r="G881" s="27"/>
      <c r="H881" s="27"/>
      <c r="I881" s="27"/>
      <c r="J881" s="27"/>
      <c r="K881" s="27"/>
      <c r="L881" s="27"/>
      <c r="M881" s="27"/>
    </row>
    <row r="882" spans="4:13" ht="12.75">
      <c r="D882" s="27"/>
      <c r="E882" s="27"/>
      <c r="F882" s="27"/>
      <c r="G882" s="27"/>
      <c r="H882" s="27"/>
      <c r="I882" s="27"/>
      <c r="J882" s="27"/>
      <c r="K882" s="27"/>
      <c r="L882" s="27"/>
      <c r="M882" s="27"/>
    </row>
    <row r="883" spans="4:13" ht="12.75">
      <c r="D883" s="27"/>
      <c r="E883" s="27"/>
      <c r="F883" s="27"/>
      <c r="G883" s="27"/>
      <c r="H883" s="27"/>
      <c r="I883" s="27"/>
      <c r="J883" s="27"/>
      <c r="K883" s="27"/>
      <c r="L883" s="27"/>
      <c r="M883" s="27"/>
    </row>
    <row r="884" spans="4:13" ht="12.75">
      <c r="D884" s="27"/>
      <c r="E884" s="27"/>
      <c r="F884" s="27"/>
      <c r="G884" s="27"/>
      <c r="H884" s="27"/>
      <c r="I884" s="27"/>
      <c r="J884" s="27"/>
      <c r="K884" s="27"/>
      <c r="L884" s="27"/>
      <c r="M884" s="27"/>
    </row>
    <row r="885" spans="4:13" ht="12.75">
      <c r="D885" s="27"/>
      <c r="E885" s="27"/>
      <c r="F885" s="27"/>
      <c r="G885" s="27"/>
      <c r="H885" s="27"/>
      <c r="I885" s="27"/>
      <c r="J885" s="27"/>
      <c r="K885" s="27"/>
      <c r="L885" s="27"/>
      <c r="M885" s="27"/>
    </row>
    <row r="886" spans="4:13" ht="12.75">
      <c r="D886" s="27"/>
      <c r="E886" s="27"/>
      <c r="F886" s="27"/>
      <c r="G886" s="27"/>
      <c r="H886" s="27"/>
      <c r="I886" s="27"/>
      <c r="J886" s="27"/>
      <c r="K886" s="27"/>
      <c r="L886" s="27"/>
      <c r="M886" s="27"/>
    </row>
    <row r="887" spans="4:13" ht="12.75">
      <c r="D887" s="27"/>
      <c r="E887" s="27"/>
      <c r="F887" s="27"/>
      <c r="G887" s="27"/>
      <c r="H887" s="27"/>
      <c r="I887" s="27"/>
      <c r="J887" s="27"/>
      <c r="K887" s="27"/>
      <c r="L887" s="27"/>
      <c r="M887" s="27"/>
    </row>
    <row r="888" spans="4:13" ht="12.75">
      <c r="D888" s="27"/>
      <c r="E888" s="27"/>
      <c r="F888" s="27"/>
      <c r="G888" s="27"/>
      <c r="H888" s="27"/>
      <c r="I888" s="27"/>
      <c r="J888" s="27"/>
      <c r="K888" s="27"/>
      <c r="L888" s="27"/>
      <c r="M888" s="27"/>
    </row>
    <row r="889" spans="4:13" ht="12.75">
      <c r="D889" s="27"/>
      <c r="E889" s="27"/>
      <c r="F889" s="27"/>
      <c r="G889" s="27"/>
      <c r="H889" s="27"/>
      <c r="I889" s="27"/>
      <c r="J889" s="27"/>
      <c r="K889" s="27"/>
      <c r="L889" s="27"/>
      <c r="M889" s="27"/>
    </row>
    <row r="890" spans="4:13" ht="12.75">
      <c r="D890" s="27"/>
      <c r="E890" s="27"/>
      <c r="F890" s="27"/>
      <c r="G890" s="27"/>
      <c r="H890" s="27"/>
      <c r="I890" s="27"/>
      <c r="J890" s="27"/>
      <c r="K890" s="27"/>
      <c r="L890" s="27"/>
      <c r="M890" s="27"/>
    </row>
    <row r="891" spans="4:13" ht="12.75">
      <c r="D891" s="27"/>
      <c r="E891" s="27"/>
      <c r="F891" s="27"/>
      <c r="G891" s="27"/>
      <c r="H891" s="27"/>
      <c r="I891" s="27"/>
      <c r="J891" s="27"/>
      <c r="K891" s="27"/>
      <c r="L891" s="27"/>
      <c r="M891" s="27"/>
    </row>
    <row r="892" spans="4:13" ht="12.75">
      <c r="D892" s="27"/>
      <c r="E892" s="27"/>
      <c r="F892" s="27"/>
      <c r="G892" s="27"/>
      <c r="H892" s="27"/>
      <c r="I892" s="27"/>
      <c r="J892" s="27"/>
      <c r="K892" s="27"/>
      <c r="L892" s="27"/>
      <c r="M892" s="27"/>
    </row>
    <row r="893" spans="4:13" ht="12.75">
      <c r="D893" s="27"/>
      <c r="E893" s="27"/>
      <c r="F893" s="27"/>
      <c r="G893" s="27"/>
      <c r="H893" s="27"/>
      <c r="I893" s="27"/>
      <c r="J893" s="27"/>
      <c r="K893" s="27"/>
      <c r="L893" s="27"/>
      <c r="M893" s="27"/>
    </row>
    <row r="894" spans="4:13" ht="12.75">
      <c r="D894" s="27"/>
      <c r="E894" s="27"/>
      <c r="F894" s="27"/>
      <c r="G894" s="27"/>
      <c r="H894" s="27"/>
      <c r="I894" s="27"/>
      <c r="J894" s="27"/>
      <c r="K894" s="27"/>
      <c r="L894" s="27"/>
      <c r="M894" s="27"/>
    </row>
    <row r="895" spans="4:13" ht="12.75">
      <c r="D895" s="27"/>
      <c r="E895" s="27"/>
      <c r="F895" s="27"/>
      <c r="G895" s="27"/>
      <c r="H895" s="27"/>
      <c r="I895" s="27"/>
      <c r="J895" s="27"/>
      <c r="K895" s="27"/>
      <c r="L895" s="27"/>
      <c r="M895" s="27"/>
    </row>
    <row r="896" spans="4:13" ht="12.75">
      <c r="D896" s="27"/>
      <c r="E896" s="27"/>
      <c r="F896" s="27"/>
      <c r="G896" s="27"/>
      <c r="H896" s="27"/>
      <c r="I896" s="27"/>
      <c r="J896" s="27"/>
      <c r="K896" s="27"/>
      <c r="L896" s="27"/>
      <c r="M896" s="27"/>
    </row>
    <row r="897" spans="4:13" ht="12.75">
      <c r="D897" s="27"/>
      <c r="E897" s="27"/>
      <c r="F897" s="27"/>
      <c r="G897" s="27"/>
      <c r="H897" s="27"/>
      <c r="I897" s="27"/>
      <c r="J897" s="27"/>
      <c r="K897" s="27"/>
      <c r="L897" s="27"/>
      <c r="M897" s="27"/>
    </row>
    <row r="898" spans="4:13" ht="12.75">
      <c r="D898" s="27"/>
      <c r="E898" s="27"/>
      <c r="F898" s="27"/>
      <c r="G898" s="27"/>
      <c r="H898" s="27"/>
      <c r="I898" s="27"/>
      <c r="J898" s="27"/>
      <c r="K898" s="27"/>
      <c r="L898" s="27"/>
      <c r="M898" s="27"/>
    </row>
    <row r="899" spans="4:13" ht="12.75">
      <c r="D899" s="27"/>
      <c r="E899" s="27"/>
      <c r="F899" s="27"/>
      <c r="G899" s="27"/>
      <c r="H899" s="27"/>
      <c r="I899" s="27"/>
      <c r="J899" s="27"/>
      <c r="K899" s="27"/>
      <c r="L899" s="27"/>
      <c r="M899" s="27"/>
    </row>
    <row r="900" spans="4:13" ht="12.75">
      <c r="D900" s="27"/>
      <c r="E900" s="27"/>
      <c r="F900" s="27"/>
      <c r="G900" s="27"/>
      <c r="H900" s="27"/>
      <c r="I900" s="27"/>
      <c r="J900" s="27"/>
      <c r="K900" s="27"/>
      <c r="L900" s="27"/>
      <c r="M900" s="27"/>
    </row>
    <row r="901" spans="4:13" ht="12.75">
      <c r="D901" s="27"/>
      <c r="E901" s="27"/>
      <c r="F901" s="27"/>
      <c r="G901" s="27"/>
      <c r="H901" s="27"/>
      <c r="I901" s="27"/>
      <c r="J901" s="27"/>
      <c r="K901" s="27"/>
      <c r="L901" s="27"/>
      <c r="M901" s="27"/>
    </row>
    <row r="902" spans="4:13" ht="12.75">
      <c r="D902" s="27"/>
      <c r="E902" s="27"/>
      <c r="F902" s="27"/>
      <c r="G902" s="27"/>
      <c r="H902" s="27"/>
      <c r="I902" s="27"/>
      <c r="J902" s="27"/>
      <c r="K902" s="27"/>
      <c r="L902" s="27"/>
      <c r="M902" s="27"/>
    </row>
    <row r="903" spans="4:13" ht="12.75">
      <c r="D903" s="27"/>
      <c r="E903" s="27"/>
      <c r="F903" s="27"/>
      <c r="G903" s="27"/>
      <c r="H903" s="27"/>
      <c r="I903" s="27"/>
      <c r="J903" s="27"/>
      <c r="K903" s="27"/>
      <c r="L903" s="27"/>
      <c r="M903" s="27"/>
    </row>
    <row r="904" spans="4:13" ht="12.75">
      <c r="D904" s="27"/>
      <c r="E904" s="27"/>
      <c r="F904" s="27"/>
      <c r="G904" s="27"/>
      <c r="H904" s="27"/>
      <c r="I904" s="27"/>
      <c r="J904" s="27"/>
      <c r="K904" s="27"/>
      <c r="L904" s="27"/>
      <c r="M904" s="27"/>
    </row>
    <row r="905" spans="4:13" ht="12.75">
      <c r="D905" s="27"/>
      <c r="E905" s="27"/>
      <c r="F905" s="27"/>
      <c r="G905" s="27"/>
      <c r="H905" s="27"/>
      <c r="I905" s="27"/>
      <c r="J905" s="27"/>
      <c r="K905" s="27"/>
      <c r="L905" s="27"/>
      <c r="M905" s="27"/>
    </row>
    <row r="906" spans="4:13" ht="12.75">
      <c r="D906" s="27"/>
      <c r="E906" s="27"/>
      <c r="F906" s="27"/>
      <c r="G906" s="27"/>
      <c r="H906" s="27"/>
      <c r="I906" s="27"/>
      <c r="J906" s="27"/>
      <c r="K906" s="27"/>
      <c r="L906" s="27"/>
      <c r="M906" s="27"/>
    </row>
    <row r="907" spans="4:13" ht="12.75">
      <c r="D907" s="27"/>
      <c r="E907" s="27"/>
      <c r="F907" s="27"/>
      <c r="G907" s="27"/>
      <c r="H907" s="27"/>
      <c r="I907" s="27"/>
      <c r="J907" s="27"/>
      <c r="K907" s="27"/>
      <c r="L907" s="27"/>
      <c r="M907" s="27"/>
    </row>
    <row r="908" spans="4:13" ht="12.75">
      <c r="D908" s="27"/>
      <c r="E908" s="27"/>
      <c r="F908" s="27"/>
      <c r="G908" s="27"/>
      <c r="H908" s="27"/>
      <c r="I908" s="27"/>
      <c r="J908" s="27"/>
      <c r="K908" s="27"/>
      <c r="L908" s="27"/>
      <c r="M908" s="27"/>
    </row>
    <row r="909" spans="4:13" ht="12.75">
      <c r="D909" s="27"/>
      <c r="E909" s="27"/>
      <c r="F909" s="27"/>
      <c r="G909" s="27"/>
      <c r="H909" s="27"/>
      <c r="I909" s="27"/>
      <c r="J909" s="27"/>
      <c r="K909" s="27"/>
      <c r="L909" s="27"/>
      <c r="M909" s="27"/>
    </row>
    <row r="910" spans="4:13" ht="12.75">
      <c r="D910" s="27"/>
      <c r="E910" s="27"/>
      <c r="F910" s="27"/>
      <c r="G910" s="27"/>
      <c r="H910" s="27"/>
      <c r="I910" s="27"/>
      <c r="J910" s="27"/>
      <c r="K910" s="27"/>
      <c r="L910" s="27"/>
      <c r="M910" s="27"/>
    </row>
    <row r="911" spans="4:13" ht="12.75">
      <c r="D911" s="27"/>
      <c r="E911" s="27"/>
      <c r="F911" s="27"/>
      <c r="G911" s="27"/>
      <c r="H911" s="27"/>
      <c r="I911" s="27"/>
      <c r="J911" s="27"/>
      <c r="K911" s="27"/>
      <c r="L911" s="27"/>
      <c r="M911" s="27"/>
    </row>
    <row r="912" spans="4:13" ht="12.75">
      <c r="D912" s="27"/>
      <c r="E912" s="27"/>
      <c r="F912" s="27"/>
      <c r="G912" s="27"/>
      <c r="H912" s="27"/>
      <c r="I912" s="27"/>
      <c r="J912" s="27"/>
      <c r="K912" s="27"/>
      <c r="L912" s="27"/>
      <c r="M912" s="27"/>
    </row>
    <row r="913" spans="4:13" ht="12.75">
      <c r="D913" s="27"/>
      <c r="E913" s="27"/>
      <c r="F913" s="27"/>
      <c r="G913" s="27"/>
      <c r="H913" s="27"/>
      <c r="I913" s="27"/>
      <c r="J913" s="27"/>
      <c r="K913" s="27"/>
      <c r="L913" s="27"/>
      <c r="M913" s="27"/>
    </row>
    <row r="914" spans="4:13" ht="12.75">
      <c r="D914" s="27"/>
      <c r="E914" s="27"/>
      <c r="F914" s="27"/>
      <c r="G914" s="27"/>
      <c r="H914" s="27"/>
      <c r="I914" s="27"/>
      <c r="J914" s="27"/>
      <c r="K914" s="27"/>
      <c r="L914" s="27"/>
      <c r="M914" s="27"/>
    </row>
    <row r="915" spans="4:13" ht="12.75">
      <c r="D915" s="27"/>
      <c r="E915" s="27"/>
      <c r="F915" s="27"/>
      <c r="G915" s="27"/>
      <c r="H915" s="27"/>
      <c r="I915" s="27"/>
      <c r="J915" s="27"/>
      <c r="K915" s="27"/>
      <c r="L915" s="27"/>
      <c r="M915" s="27"/>
    </row>
    <row r="916" spans="4:13" ht="12.75">
      <c r="D916" s="27"/>
      <c r="E916" s="27"/>
      <c r="F916" s="27"/>
      <c r="G916" s="27"/>
      <c r="H916" s="27"/>
      <c r="I916" s="27"/>
      <c r="J916" s="27"/>
      <c r="K916" s="27"/>
      <c r="L916" s="27"/>
      <c r="M916" s="27"/>
    </row>
    <row r="917" spans="4:13" ht="12.75">
      <c r="D917" s="27"/>
      <c r="E917" s="27"/>
      <c r="F917" s="27"/>
      <c r="G917" s="27"/>
      <c r="H917" s="27"/>
      <c r="I917" s="27"/>
      <c r="J917" s="27"/>
      <c r="K917" s="27"/>
      <c r="L917" s="27"/>
      <c r="M917" s="27"/>
    </row>
    <row r="918" spans="4:13" ht="12.75">
      <c r="D918" s="27"/>
      <c r="E918" s="27"/>
      <c r="F918" s="27"/>
      <c r="G918" s="27"/>
      <c r="H918" s="27"/>
      <c r="I918" s="27"/>
      <c r="J918" s="27"/>
      <c r="K918" s="27"/>
      <c r="L918" s="27"/>
      <c r="M918" s="27"/>
    </row>
    <row r="919" spans="4:13" ht="12.75">
      <c r="D919" s="27"/>
      <c r="E919" s="27"/>
      <c r="F919" s="27"/>
      <c r="G919" s="27"/>
      <c r="H919" s="27"/>
      <c r="I919" s="27"/>
      <c r="J919" s="27"/>
      <c r="K919" s="27"/>
      <c r="L919" s="27"/>
      <c r="M919" s="27"/>
    </row>
    <row r="920" spans="4:13" ht="12.75">
      <c r="D920" s="27"/>
      <c r="E920" s="27"/>
      <c r="F920" s="27"/>
      <c r="G920" s="27"/>
      <c r="H920" s="27"/>
      <c r="I920" s="27"/>
      <c r="J920" s="27"/>
      <c r="K920" s="27"/>
      <c r="L920" s="27"/>
      <c r="M920" s="27"/>
    </row>
    <row r="921" spans="4:13" ht="12.75">
      <c r="D921" s="27"/>
      <c r="E921" s="27"/>
      <c r="F921" s="27"/>
      <c r="G921" s="27"/>
      <c r="H921" s="27"/>
      <c r="I921" s="27"/>
      <c r="J921" s="27"/>
      <c r="K921" s="27"/>
      <c r="L921" s="27"/>
      <c r="M921" s="27"/>
    </row>
    <row r="922" spans="4:13" ht="12.75">
      <c r="D922" s="27"/>
      <c r="E922" s="27"/>
      <c r="F922" s="27"/>
      <c r="G922" s="27"/>
      <c r="H922" s="27"/>
      <c r="I922" s="27"/>
      <c r="J922" s="27"/>
      <c r="K922" s="27"/>
      <c r="L922" s="27"/>
      <c r="M922" s="27"/>
    </row>
    <row r="923" spans="4:13" ht="12.75">
      <c r="D923" s="27"/>
      <c r="E923" s="27"/>
      <c r="F923" s="27"/>
      <c r="G923" s="27"/>
      <c r="H923" s="27"/>
      <c r="I923" s="27"/>
      <c r="J923" s="27"/>
      <c r="K923" s="27"/>
      <c r="L923" s="27"/>
      <c r="M923" s="27"/>
    </row>
    <row r="924" spans="4:13" ht="12.75">
      <c r="D924" s="27"/>
      <c r="E924" s="27"/>
      <c r="F924" s="27"/>
      <c r="G924" s="27"/>
      <c r="H924" s="27"/>
      <c r="I924" s="27"/>
      <c r="J924" s="27"/>
      <c r="K924" s="27"/>
      <c r="L924" s="27"/>
      <c r="M924" s="27"/>
    </row>
    <row r="925" spans="4:13" ht="12.75">
      <c r="D925" s="27"/>
      <c r="E925" s="27"/>
      <c r="F925" s="27"/>
      <c r="G925" s="27"/>
      <c r="H925" s="27"/>
      <c r="I925" s="27"/>
      <c r="J925" s="27"/>
      <c r="K925" s="27"/>
      <c r="L925" s="27"/>
      <c r="M925" s="27"/>
    </row>
    <row r="926" spans="4:13" ht="12.75">
      <c r="D926" s="27"/>
      <c r="E926" s="27"/>
      <c r="F926" s="27"/>
      <c r="G926" s="27"/>
      <c r="H926" s="27"/>
      <c r="I926" s="27"/>
      <c r="J926" s="27"/>
      <c r="K926" s="27"/>
      <c r="L926" s="27"/>
      <c r="M926" s="27"/>
    </row>
    <row r="927" spans="4:13" ht="12.75">
      <c r="D927" s="27"/>
      <c r="E927" s="27"/>
      <c r="F927" s="27"/>
      <c r="G927" s="27"/>
      <c r="H927" s="27"/>
      <c r="I927" s="27"/>
      <c r="J927" s="27"/>
      <c r="K927" s="27"/>
      <c r="L927" s="27"/>
      <c r="M927" s="27"/>
    </row>
    <row r="928" spans="4:13" ht="12.75">
      <c r="D928" s="27"/>
      <c r="E928" s="27"/>
      <c r="F928" s="27"/>
      <c r="G928" s="27"/>
      <c r="H928" s="27"/>
      <c r="I928" s="27"/>
      <c r="J928" s="27"/>
      <c r="K928" s="27"/>
      <c r="L928" s="27"/>
      <c r="M928" s="27"/>
    </row>
    <row r="929" spans="4:13" ht="12.75">
      <c r="D929" s="27"/>
      <c r="E929" s="27"/>
      <c r="F929" s="27"/>
      <c r="G929" s="27"/>
      <c r="H929" s="27"/>
      <c r="I929" s="27"/>
      <c r="J929" s="27"/>
      <c r="K929" s="27"/>
      <c r="L929" s="27"/>
      <c r="M929" s="27"/>
    </row>
    <row r="930" spans="4:13" ht="12.75">
      <c r="D930" s="27"/>
      <c r="E930" s="27"/>
      <c r="F930" s="27"/>
      <c r="G930" s="27"/>
      <c r="H930" s="27"/>
      <c r="I930" s="27"/>
      <c r="J930" s="27"/>
      <c r="K930" s="27"/>
      <c r="L930" s="27"/>
      <c r="M930" s="27"/>
    </row>
    <row r="931" spans="4:13" ht="12.75">
      <c r="D931" s="27"/>
      <c r="E931" s="27"/>
      <c r="F931" s="27"/>
      <c r="G931" s="27"/>
      <c r="H931" s="27"/>
      <c r="I931" s="27"/>
      <c r="J931" s="27"/>
      <c r="K931" s="27"/>
      <c r="L931" s="27"/>
      <c r="M931" s="27"/>
    </row>
    <row r="932" spans="4:13" ht="12.75">
      <c r="D932" s="27"/>
      <c r="E932" s="27"/>
      <c r="F932" s="27"/>
      <c r="G932" s="27"/>
      <c r="H932" s="27"/>
      <c r="I932" s="27"/>
      <c r="J932" s="27"/>
      <c r="K932" s="27"/>
      <c r="L932" s="27"/>
      <c r="M932" s="27"/>
    </row>
    <row r="933" spans="4:13" ht="12.75">
      <c r="D933" s="27"/>
      <c r="E933" s="27"/>
      <c r="F933" s="27"/>
      <c r="G933" s="27"/>
      <c r="H933" s="27"/>
      <c r="I933" s="27"/>
      <c r="J933" s="27"/>
      <c r="K933" s="27"/>
      <c r="L933" s="27"/>
      <c r="M933" s="27"/>
    </row>
    <row r="934" spans="4:13" ht="12.75">
      <c r="D934" s="27"/>
      <c r="E934" s="27"/>
      <c r="F934" s="27"/>
      <c r="G934" s="27"/>
      <c r="H934" s="27"/>
      <c r="I934" s="27"/>
      <c r="J934" s="27"/>
      <c r="K934" s="27"/>
      <c r="L934" s="27"/>
      <c r="M934" s="27"/>
    </row>
    <row r="935" spans="4:13" ht="12.75">
      <c r="D935" s="27"/>
      <c r="E935" s="27"/>
      <c r="F935" s="27"/>
      <c r="G935" s="27"/>
      <c r="H935" s="27"/>
      <c r="I935" s="27"/>
      <c r="J935" s="27"/>
      <c r="K935" s="27"/>
      <c r="L935" s="27"/>
      <c r="M935" s="27"/>
    </row>
    <row r="936" spans="4:13" ht="12.75">
      <c r="D936" s="27"/>
      <c r="E936" s="27"/>
      <c r="F936" s="27"/>
      <c r="G936" s="27"/>
      <c r="H936" s="27"/>
      <c r="I936" s="27"/>
      <c r="J936" s="27"/>
      <c r="K936" s="27"/>
      <c r="L936" s="27"/>
      <c r="M936" s="27"/>
    </row>
    <row r="937" spans="4:13" ht="12.75">
      <c r="D937" s="27"/>
      <c r="E937" s="27"/>
      <c r="F937" s="27"/>
      <c r="G937" s="27"/>
      <c r="H937" s="27"/>
      <c r="I937" s="27"/>
      <c r="J937" s="27"/>
      <c r="K937" s="27"/>
      <c r="L937" s="27"/>
      <c r="M937" s="27"/>
    </row>
    <row r="938" spans="4:13" ht="12.75">
      <c r="D938" s="27"/>
      <c r="E938" s="27"/>
      <c r="F938" s="27"/>
      <c r="G938" s="27"/>
      <c r="H938" s="27"/>
      <c r="I938" s="27"/>
      <c r="J938" s="27"/>
      <c r="K938" s="27"/>
      <c r="L938" s="27"/>
      <c r="M938" s="27"/>
    </row>
    <row r="939" spans="4:13" ht="12.75">
      <c r="D939" s="27"/>
      <c r="E939" s="27"/>
      <c r="F939" s="27"/>
      <c r="G939" s="27"/>
      <c r="H939" s="27"/>
      <c r="I939" s="27"/>
      <c r="J939" s="27"/>
      <c r="K939" s="27"/>
      <c r="L939" s="27"/>
      <c r="M939" s="27"/>
    </row>
    <row r="940" spans="4:13" ht="12.75">
      <c r="D940" s="27"/>
      <c r="E940" s="27"/>
      <c r="F940" s="27"/>
      <c r="G940" s="27"/>
      <c r="H940" s="27"/>
      <c r="I940" s="27"/>
      <c r="J940" s="27"/>
      <c r="K940" s="27"/>
      <c r="L940" s="27"/>
      <c r="M940" s="27"/>
    </row>
    <row r="941" spans="4:13" ht="12.75">
      <c r="D941" s="27"/>
      <c r="E941" s="27"/>
      <c r="F941" s="27"/>
      <c r="G941" s="27"/>
      <c r="H941" s="27"/>
      <c r="I941" s="27"/>
      <c r="J941" s="27"/>
      <c r="K941" s="27"/>
      <c r="L941" s="27"/>
      <c r="M941" s="27"/>
    </row>
    <row r="942" spans="4:13" ht="12.75">
      <c r="D942" s="27"/>
      <c r="E942" s="27"/>
      <c r="F942" s="27"/>
      <c r="G942" s="27"/>
      <c r="H942" s="27"/>
      <c r="I942" s="27"/>
      <c r="J942" s="27"/>
      <c r="K942" s="27"/>
      <c r="L942" s="27"/>
      <c r="M942" s="27"/>
    </row>
    <row r="943" spans="4:13" ht="12.75">
      <c r="D943" s="27"/>
      <c r="E943" s="27"/>
      <c r="F943" s="27"/>
      <c r="G943" s="27"/>
      <c r="H943" s="27"/>
      <c r="I943" s="27"/>
      <c r="J943" s="27"/>
      <c r="K943" s="27"/>
      <c r="L943" s="27"/>
      <c r="M943" s="27"/>
    </row>
    <row r="944" spans="4:13" ht="12.75">
      <c r="D944" s="27"/>
      <c r="E944" s="27"/>
      <c r="F944" s="27"/>
      <c r="G944" s="27"/>
      <c r="H944" s="27"/>
      <c r="I944" s="27"/>
      <c r="J944" s="27"/>
      <c r="K944" s="27"/>
      <c r="L944" s="27"/>
      <c r="M944" s="27"/>
    </row>
    <row r="945" spans="4:13" ht="12.75">
      <c r="D945" s="27"/>
      <c r="E945" s="27"/>
      <c r="F945" s="27"/>
      <c r="G945" s="27"/>
      <c r="H945" s="27"/>
      <c r="I945" s="27"/>
      <c r="J945" s="27"/>
      <c r="K945" s="27"/>
      <c r="L945" s="27"/>
      <c r="M945" s="27"/>
    </row>
    <row r="946" spans="4:13" ht="12.75">
      <c r="D946" s="27"/>
      <c r="E946" s="27"/>
      <c r="F946" s="27"/>
      <c r="G946" s="27"/>
      <c r="H946" s="27"/>
      <c r="I946" s="27"/>
      <c r="J946" s="27"/>
      <c r="K946" s="27"/>
      <c r="L946" s="27"/>
      <c r="M946" s="27"/>
    </row>
    <row r="947" spans="4:13" ht="12.75">
      <c r="D947" s="27"/>
      <c r="E947" s="27"/>
      <c r="F947" s="27"/>
      <c r="G947" s="27"/>
      <c r="H947" s="27"/>
      <c r="I947" s="27"/>
      <c r="J947" s="27"/>
      <c r="K947" s="27"/>
      <c r="L947" s="27"/>
      <c r="M947" s="27"/>
    </row>
    <row r="948" spans="4:13" ht="12.75">
      <c r="D948" s="27"/>
      <c r="E948" s="27"/>
      <c r="F948" s="27"/>
      <c r="G948" s="27"/>
      <c r="H948" s="27"/>
      <c r="I948" s="27"/>
      <c r="J948" s="27"/>
      <c r="K948" s="27"/>
      <c r="L948" s="27"/>
      <c r="M948" s="27"/>
    </row>
    <row r="949" spans="4:13" ht="12.75">
      <c r="D949" s="27"/>
      <c r="E949" s="27"/>
      <c r="F949" s="27"/>
      <c r="G949" s="27"/>
      <c r="H949" s="27"/>
      <c r="I949" s="27"/>
      <c r="J949" s="27"/>
      <c r="K949" s="27"/>
      <c r="L949" s="27"/>
      <c r="M949" s="27"/>
    </row>
    <row r="950" spans="4:13" ht="12.75">
      <c r="D950" s="27"/>
      <c r="E950" s="27"/>
      <c r="F950" s="27"/>
      <c r="G950" s="27"/>
      <c r="H950" s="27"/>
      <c r="I950" s="27"/>
      <c r="J950" s="27"/>
      <c r="K950" s="27"/>
      <c r="L950" s="27"/>
      <c r="M950" s="27"/>
    </row>
    <row r="951" spans="4:13" ht="12.75">
      <c r="D951" s="27"/>
      <c r="E951" s="27"/>
      <c r="F951" s="27"/>
      <c r="G951" s="27"/>
      <c r="H951" s="27"/>
      <c r="I951" s="27"/>
      <c r="J951" s="27"/>
      <c r="K951" s="27"/>
      <c r="L951" s="27"/>
      <c r="M951" s="27"/>
    </row>
    <row r="952" spans="4:13" ht="12.75">
      <c r="D952" s="27"/>
      <c r="E952" s="27"/>
      <c r="F952" s="27"/>
      <c r="G952" s="27"/>
      <c r="H952" s="27"/>
      <c r="I952" s="27"/>
      <c r="J952" s="27"/>
      <c r="K952" s="27"/>
      <c r="L952" s="27"/>
      <c r="M952" s="27"/>
    </row>
    <row r="953" spans="4:13" ht="12.75">
      <c r="D953" s="27"/>
      <c r="E953" s="27"/>
      <c r="F953" s="27"/>
      <c r="G953" s="27"/>
      <c r="H953" s="27"/>
      <c r="I953" s="27"/>
      <c r="J953" s="27"/>
      <c r="K953" s="27"/>
      <c r="L953" s="27"/>
      <c r="M953" s="27"/>
    </row>
    <row r="954" spans="4:13" ht="12.75">
      <c r="D954" s="27"/>
      <c r="E954" s="27"/>
      <c r="F954" s="27"/>
      <c r="G954" s="27"/>
      <c r="H954" s="27"/>
      <c r="I954" s="27"/>
      <c r="J954" s="27"/>
      <c r="K954" s="27"/>
      <c r="L954" s="27"/>
      <c r="M954" s="27"/>
    </row>
    <row r="955" spans="4:13" ht="12.75">
      <c r="D955" s="27"/>
      <c r="E955" s="27"/>
      <c r="F955" s="27"/>
      <c r="G955" s="27"/>
      <c r="H955" s="27"/>
      <c r="I955" s="27"/>
      <c r="J955" s="27"/>
      <c r="K955" s="27"/>
      <c r="L955" s="27"/>
      <c r="M955" s="27"/>
    </row>
    <row r="956" spans="4:13" ht="12.75">
      <c r="D956" s="27"/>
      <c r="E956" s="27"/>
      <c r="F956" s="27"/>
      <c r="G956" s="27"/>
      <c r="H956" s="27"/>
      <c r="I956" s="27"/>
      <c r="J956" s="27"/>
      <c r="K956" s="27"/>
      <c r="L956" s="27"/>
      <c r="M956" s="27"/>
    </row>
    <row r="957" spans="4:13" ht="12.75">
      <c r="D957" s="27"/>
      <c r="E957" s="27"/>
      <c r="F957" s="27"/>
      <c r="G957" s="27"/>
      <c r="H957" s="27"/>
      <c r="I957" s="27"/>
      <c r="J957" s="27"/>
      <c r="K957" s="27"/>
      <c r="L957" s="27"/>
      <c r="M957" s="27"/>
    </row>
    <row r="958" spans="4:13" ht="12.75">
      <c r="D958" s="27"/>
      <c r="E958" s="27"/>
      <c r="F958" s="27"/>
      <c r="G958" s="27"/>
      <c r="H958" s="27"/>
      <c r="I958" s="27"/>
      <c r="J958" s="27"/>
      <c r="K958" s="27"/>
      <c r="L958" s="27"/>
      <c r="M958" s="27"/>
    </row>
    <row r="959" spans="4:13" ht="12.75">
      <c r="D959" s="27"/>
      <c r="E959" s="27"/>
      <c r="F959" s="27"/>
      <c r="G959" s="27"/>
      <c r="H959" s="27"/>
      <c r="I959" s="27"/>
      <c r="J959" s="27"/>
      <c r="K959" s="27"/>
      <c r="L959" s="27"/>
      <c r="M959" s="27"/>
    </row>
    <row r="960" spans="4:13" ht="12.75">
      <c r="D960" s="27"/>
      <c r="E960" s="27"/>
      <c r="F960" s="27"/>
      <c r="G960" s="27"/>
      <c r="H960" s="27"/>
      <c r="I960" s="27"/>
      <c r="J960" s="27"/>
      <c r="K960" s="27"/>
      <c r="L960" s="27"/>
      <c r="M960" s="27"/>
    </row>
    <row r="961" spans="4:13" ht="12.75">
      <c r="D961" s="27"/>
      <c r="E961" s="27"/>
      <c r="F961" s="27"/>
      <c r="G961" s="27"/>
      <c r="H961" s="27"/>
      <c r="I961" s="27"/>
      <c r="J961" s="27"/>
      <c r="K961" s="27"/>
      <c r="L961" s="27"/>
      <c r="M961" s="27"/>
    </row>
    <row r="962" spans="4:13" ht="12.75">
      <c r="D962" s="27"/>
      <c r="E962" s="27"/>
      <c r="F962" s="27"/>
      <c r="G962" s="27"/>
      <c r="H962" s="27"/>
      <c r="I962" s="27"/>
      <c r="J962" s="27"/>
      <c r="K962" s="27"/>
      <c r="L962" s="27"/>
      <c r="M962" s="27"/>
    </row>
    <row r="963" spans="4:13" ht="12.75">
      <c r="D963" s="27"/>
      <c r="E963" s="27"/>
      <c r="F963" s="27"/>
      <c r="G963" s="27"/>
      <c r="H963" s="27"/>
      <c r="I963" s="27"/>
      <c r="J963" s="27"/>
      <c r="K963" s="27"/>
      <c r="L963" s="27"/>
      <c r="M963" s="27"/>
    </row>
    <row r="964" spans="4:13" ht="12.75">
      <c r="D964" s="27"/>
      <c r="E964" s="27"/>
      <c r="F964" s="27"/>
      <c r="G964" s="27"/>
      <c r="H964" s="27"/>
      <c r="I964" s="27"/>
      <c r="J964" s="27"/>
      <c r="K964" s="27"/>
      <c r="L964" s="27"/>
      <c r="M964" s="27"/>
    </row>
    <row r="965" spans="4:13" ht="12.75">
      <c r="D965" s="27"/>
      <c r="E965" s="27"/>
      <c r="F965" s="27"/>
      <c r="G965" s="27"/>
      <c r="H965" s="27"/>
      <c r="I965" s="27"/>
      <c r="J965" s="27"/>
      <c r="K965" s="27"/>
      <c r="L965" s="27"/>
      <c r="M965" s="27"/>
    </row>
    <row r="966" spans="4:13" ht="12.75">
      <c r="D966" s="27"/>
      <c r="E966" s="27"/>
      <c r="F966" s="27"/>
      <c r="G966" s="27"/>
      <c r="H966" s="27"/>
      <c r="I966" s="27"/>
      <c r="J966" s="27"/>
      <c r="K966" s="27"/>
      <c r="L966" s="27"/>
      <c r="M966" s="27"/>
    </row>
    <row r="967" spans="4:13" ht="12.75">
      <c r="D967" s="27"/>
      <c r="E967" s="27"/>
      <c r="F967" s="27"/>
      <c r="G967" s="27"/>
      <c r="H967" s="27"/>
      <c r="I967" s="27"/>
      <c r="J967" s="27"/>
      <c r="K967" s="27"/>
      <c r="L967" s="27"/>
      <c r="M967" s="27"/>
    </row>
    <row r="968" spans="4:13" ht="12.75">
      <c r="D968" s="27"/>
      <c r="E968" s="27"/>
      <c r="F968" s="27"/>
      <c r="G968" s="27"/>
      <c r="H968" s="27"/>
      <c r="I968" s="27"/>
      <c r="J968" s="27"/>
      <c r="K968" s="27"/>
      <c r="L968" s="27"/>
      <c r="M968" s="27"/>
    </row>
    <row r="969" spans="4:13" ht="12.75">
      <c r="D969" s="27"/>
      <c r="E969" s="27"/>
      <c r="F969" s="27"/>
      <c r="G969" s="27"/>
      <c r="H969" s="27"/>
      <c r="I969" s="27"/>
      <c r="J969" s="27"/>
      <c r="K969" s="27"/>
      <c r="L969" s="27"/>
      <c r="M969" s="27"/>
    </row>
    <row r="970" spans="4:13" ht="12.75">
      <c r="D970" s="27"/>
      <c r="E970" s="27"/>
      <c r="F970" s="27"/>
      <c r="G970" s="27"/>
      <c r="H970" s="27"/>
      <c r="I970" s="27"/>
      <c r="J970" s="27"/>
      <c r="K970" s="27"/>
      <c r="L970" s="27"/>
      <c r="M970" s="27"/>
    </row>
    <row r="971" spans="4:13" ht="12.75">
      <c r="D971" s="27"/>
      <c r="E971" s="27"/>
      <c r="F971" s="27"/>
      <c r="G971" s="27"/>
      <c r="H971" s="27"/>
      <c r="I971" s="27"/>
      <c r="J971" s="27"/>
      <c r="K971" s="27"/>
      <c r="L971" s="27"/>
      <c r="M971" s="27"/>
    </row>
    <row r="972" spans="4:13" ht="12.75">
      <c r="D972" s="27"/>
      <c r="E972" s="27"/>
      <c r="F972" s="27"/>
      <c r="G972" s="27"/>
      <c r="H972" s="27"/>
      <c r="I972" s="27"/>
      <c r="J972" s="27"/>
      <c r="K972" s="27"/>
      <c r="L972" s="27"/>
      <c r="M972" s="27"/>
    </row>
    <row r="973" spans="4:13" ht="12.75">
      <c r="D973" s="27"/>
      <c r="E973" s="27"/>
      <c r="F973" s="27"/>
      <c r="G973" s="27"/>
      <c r="H973" s="27"/>
      <c r="I973" s="27"/>
      <c r="J973" s="27"/>
      <c r="K973" s="27"/>
      <c r="L973" s="27"/>
      <c r="M973" s="27"/>
    </row>
    <row r="974" spans="4:13" ht="12.75">
      <c r="D974" s="27"/>
      <c r="E974" s="27"/>
      <c r="F974" s="27"/>
      <c r="G974" s="27"/>
      <c r="H974" s="27"/>
      <c r="I974" s="27"/>
      <c r="J974" s="27"/>
      <c r="K974" s="27"/>
      <c r="L974" s="27"/>
      <c r="M974" s="27"/>
    </row>
    <row r="975" spans="4:13" ht="12.75">
      <c r="D975" s="27"/>
      <c r="E975" s="27"/>
      <c r="F975" s="27"/>
      <c r="G975" s="27"/>
      <c r="H975" s="27"/>
      <c r="I975" s="27"/>
      <c r="J975" s="27"/>
      <c r="K975" s="27"/>
      <c r="L975" s="27"/>
      <c r="M975" s="27"/>
    </row>
    <row r="976" spans="4:13" ht="12.75">
      <c r="D976" s="27"/>
      <c r="E976" s="27"/>
      <c r="F976" s="27"/>
      <c r="G976" s="27"/>
      <c r="H976" s="27"/>
      <c r="I976" s="27"/>
      <c r="J976" s="27"/>
      <c r="K976" s="27"/>
      <c r="L976" s="27"/>
      <c r="M976" s="27"/>
    </row>
    <row r="977" spans="4:13" ht="12.75">
      <c r="D977" s="27"/>
      <c r="E977" s="27"/>
      <c r="F977" s="27"/>
      <c r="G977" s="27"/>
      <c r="H977" s="27"/>
      <c r="I977" s="27"/>
      <c r="J977" s="27"/>
      <c r="K977" s="27"/>
      <c r="L977" s="27"/>
      <c r="M977" s="27"/>
    </row>
    <row r="978" spans="4:13" ht="12.75">
      <c r="D978" s="27"/>
      <c r="E978" s="27"/>
      <c r="F978" s="27"/>
      <c r="G978" s="27"/>
      <c r="H978" s="27"/>
      <c r="I978" s="27"/>
      <c r="J978" s="27"/>
      <c r="K978" s="27"/>
      <c r="L978" s="27"/>
      <c r="M978" s="27"/>
    </row>
    <row r="979" spans="4:13" ht="12.75">
      <c r="D979" s="27"/>
      <c r="E979" s="27"/>
      <c r="F979" s="27"/>
      <c r="G979" s="27"/>
      <c r="H979" s="27"/>
      <c r="I979" s="27"/>
      <c r="J979" s="27"/>
      <c r="K979" s="27"/>
      <c r="L979" s="27"/>
      <c r="M979" s="27"/>
    </row>
    <row r="980" spans="4:13" ht="12.75">
      <c r="D980" s="27"/>
      <c r="E980" s="27"/>
      <c r="F980" s="27"/>
      <c r="G980" s="27"/>
      <c r="H980" s="27"/>
      <c r="I980" s="27"/>
      <c r="J980" s="27"/>
      <c r="K980" s="27"/>
      <c r="L980" s="27"/>
      <c r="M980" s="27"/>
    </row>
    <row r="981" spans="4:13" ht="12.75">
      <c r="D981" s="27"/>
      <c r="E981" s="27"/>
      <c r="F981" s="27"/>
      <c r="G981" s="27"/>
      <c r="H981" s="27"/>
      <c r="I981" s="27"/>
      <c r="J981" s="27"/>
      <c r="K981" s="27"/>
      <c r="L981" s="27"/>
      <c r="M981" s="27"/>
    </row>
    <row r="982" spans="4:13" ht="12.75">
      <c r="D982" s="27"/>
      <c r="E982" s="27"/>
      <c r="F982" s="27"/>
      <c r="G982" s="27"/>
      <c r="H982" s="27"/>
      <c r="I982" s="27"/>
      <c r="J982" s="27"/>
      <c r="K982" s="27"/>
      <c r="L982" s="27"/>
      <c r="M982" s="27"/>
    </row>
    <row r="983" spans="4:13" ht="12.75">
      <c r="D983" s="27"/>
      <c r="E983" s="27"/>
      <c r="F983" s="27"/>
      <c r="G983" s="27"/>
      <c r="H983" s="27"/>
      <c r="I983" s="27"/>
      <c r="J983" s="27"/>
      <c r="K983" s="27"/>
      <c r="L983" s="27"/>
      <c r="M983" s="27"/>
    </row>
    <row r="984" spans="4:13" ht="12.75">
      <c r="D984" s="27"/>
      <c r="E984" s="27"/>
      <c r="F984" s="27"/>
      <c r="G984" s="27"/>
      <c r="H984" s="27"/>
      <c r="I984" s="27"/>
      <c r="J984" s="27"/>
      <c r="K984" s="27"/>
      <c r="L984" s="27"/>
      <c r="M984" s="27"/>
    </row>
    <row r="985" spans="4:13" ht="12.75">
      <c r="D985" s="27"/>
      <c r="E985" s="27"/>
      <c r="F985" s="27"/>
      <c r="G985" s="27"/>
      <c r="H985" s="27"/>
      <c r="I985" s="27"/>
      <c r="J985" s="27"/>
      <c r="K985" s="27"/>
      <c r="L985" s="27"/>
      <c r="M985" s="27"/>
    </row>
    <row r="986" spans="4:13" ht="12.75">
      <c r="D986" s="27"/>
      <c r="E986" s="27"/>
      <c r="F986" s="27"/>
      <c r="G986" s="27"/>
      <c r="H986" s="27"/>
      <c r="I986" s="27"/>
      <c r="J986" s="27"/>
      <c r="K986" s="27"/>
      <c r="L986" s="27"/>
      <c r="M986" s="27"/>
    </row>
    <row r="987" spans="4:13" ht="12.75">
      <c r="D987" s="27"/>
      <c r="E987" s="27"/>
      <c r="F987" s="27"/>
      <c r="G987" s="27"/>
      <c r="H987" s="27"/>
      <c r="I987" s="27"/>
      <c r="J987" s="27"/>
      <c r="K987" s="27"/>
      <c r="L987" s="27"/>
      <c r="M987" s="27"/>
    </row>
    <row r="988" spans="4:13" ht="12.75">
      <c r="D988" s="27"/>
      <c r="E988" s="27"/>
      <c r="F988" s="27"/>
      <c r="G988" s="27"/>
      <c r="H988" s="27"/>
      <c r="I988" s="27"/>
      <c r="J988" s="27"/>
      <c r="K988" s="27"/>
      <c r="L988" s="27"/>
      <c r="M988" s="27"/>
    </row>
    <row r="989" spans="4:13" ht="12.75">
      <c r="D989" s="27"/>
      <c r="E989" s="27"/>
      <c r="F989" s="27"/>
      <c r="G989" s="27"/>
      <c r="H989" s="27"/>
      <c r="I989" s="27"/>
      <c r="J989" s="27"/>
      <c r="K989" s="27"/>
      <c r="L989" s="27"/>
      <c r="M989" s="27"/>
    </row>
    <row r="990" spans="4:13" ht="12.75">
      <c r="D990" s="27"/>
      <c r="E990" s="27"/>
      <c r="F990" s="27"/>
      <c r="G990" s="27"/>
      <c r="H990" s="27"/>
      <c r="I990" s="27"/>
      <c r="J990" s="27"/>
      <c r="K990" s="27"/>
      <c r="L990" s="27"/>
      <c r="M990" s="27"/>
    </row>
    <row r="991" spans="4:13" ht="12.75">
      <c r="D991" s="27"/>
      <c r="E991" s="27"/>
      <c r="F991" s="27"/>
      <c r="G991" s="27"/>
      <c r="H991" s="27"/>
      <c r="I991" s="27"/>
      <c r="J991" s="27"/>
      <c r="K991" s="27"/>
      <c r="L991" s="27"/>
      <c r="M991" s="27"/>
    </row>
    <row r="992" spans="4:13" ht="12.75">
      <c r="D992" s="27"/>
      <c r="E992" s="27"/>
      <c r="F992" s="27"/>
      <c r="G992" s="27"/>
      <c r="H992" s="27"/>
      <c r="I992" s="27"/>
      <c r="J992" s="27"/>
      <c r="K992" s="27"/>
      <c r="L992" s="27"/>
      <c r="M992" s="27"/>
    </row>
    <row r="993" spans="4:13" ht="12.75">
      <c r="D993" s="27"/>
      <c r="E993" s="27"/>
      <c r="F993" s="27"/>
      <c r="G993" s="27"/>
      <c r="H993" s="27"/>
      <c r="I993" s="27"/>
      <c r="J993" s="27"/>
      <c r="K993" s="27"/>
      <c r="L993" s="27"/>
      <c r="M993" s="27"/>
    </row>
    <row r="994" spans="4:13" ht="12.75">
      <c r="D994" s="27"/>
      <c r="E994" s="27"/>
      <c r="F994" s="27"/>
      <c r="G994" s="27"/>
      <c r="H994" s="27"/>
      <c r="I994" s="27"/>
      <c r="J994" s="27"/>
      <c r="K994" s="27"/>
      <c r="L994" s="27"/>
      <c r="M994" s="27"/>
    </row>
    <row r="995" spans="4:13" ht="12.75">
      <c r="D995" s="27"/>
      <c r="E995" s="27"/>
      <c r="F995" s="27"/>
      <c r="G995" s="27"/>
      <c r="H995" s="27"/>
      <c r="I995" s="27"/>
      <c r="J995" s="27"/>
      <c r="K995" s="27"/>
      <c r="L995" s="27"/>
      <c r="M995" s="27"/>
    </row>
    <row r="996" spans="4:13" ht="12.75">
      <c r="D996" s="27"/>
      <c r="E996" s="27"/>
      <c r="F996" s="27"/>
      <c r="G996" s="27"/>
      <c r="H996" s="27"/>
      <c r="I996" s="27"/>
      <c r="J996" s="27"/>
      <c r="K996" s="27"/>
      <c r="L996" s="27"/>
      <c r="M996" s="27"/>
    </row>
    <row r="997" spans="4:13" ht="12.75">
      <c r="D997" s="27"/>
      <c r="E997" s="27"/>
      <c r="F997" s="27"/>
      <c r="G997" s="27"/>
      <c r="H997" s="27"/>
      <c r="I997" s="27"/>
      <c r="J997" s="27"/>
      <c r="K997" s="27"/>
      <c r="L997" s="27"/>
      <c r="M997" s="27"/>
    </row>
    <row r="998" spans="4:13" ht="12.75">
      <c r="D998" s="27"/>
      <c r="E998" s="27"/>
      <c r="F998" s="27"/>
      <c r="G998" s="27"/>
      <c r="H998" s="27"/>
      <c r="I998" s="27"/>
      <c r="J998" s="27"/>
      <c r="K998" s="27"/>
      <c r="L998" s="27"/>
      <c r="M998" s="27"/>
    </row>
    <row r="999" spans="4:13" ht="12.75">
      <c r="D999" s="27"/>
      <c r="E999" s="27"/>
      <c r="F999" s="27"/>
      <c r="G999" s="27"/>
      <c r="H999" s="27"/>
      <c r="I999" s="27"/>
      <c r="J999" s="27"/>
      <c r="K999" s="27"/>
      <c r="L999" s="27"/>
      <c r="M999" s="27"/>
    </row>
    <row r="1000" spans="4:13" ht="12.75"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</row>
    <row r="1001" spans="4:13" ht="12.75"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</row>
    <row r="1002" spans="4:13" ht="12.75"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</row>
    <row r="1003" spans="4:13" ht="12.75"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</row>
    <row r="1004" spans="4:13" ht="12.75"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</row>
    <row r="1005" spans="4:13" ht="12.75"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</row>
    <row r="1006" spans="4:13" ht="12.75"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</row>
    <row r="1007" spans="4:13" ht="12.75"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</row>
    <row r="1008" spans="4:13" ht="12.75"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</row>
    <row r="1009" spans="4:13" ht="12.75"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</row>
    <row r="1010" spans="4:13" ht="12.75"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</row>
    <row r="1011" spans="4:13" ht="12.75"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</row>
    <row r="1012" spans="4:13" ht="12.75"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</row>
    <row r="1013" spans="4:13" ht="12.75"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</row>
    <row r="1014" spans="4:13" ht="12.75"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</row>
    <row r="1015" spans="4:13" ht="12.75"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</row>
    <row r="1016" spans="4:13" ht="12.75"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</row>
    <row r="1017" spans="4:13" ht="12.75"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</row>
    <row r="1018" spans="4:13" ht="12.75"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</row>
    <row r="1019" spans="4:13" ht="12.75"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</row>
    <row r="1020" spans="4:13" ht="12.75"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</row>
    <row r="1021" spans="4:13" ht="12.75"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</row>
    <row r="1022" spans="4:13" ht="12.75"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</row>
    <row r="1023" spans="4:13" ht="12.75"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</row>
    <row r="1024" spans="4:13" ht="12.75"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</row>
    <row r="1025" spans="4:13" ht="12.75"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</row>
    <row r="1026" spans="4:13" ht="12.75"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</row>
    <row r="1027" spans="4:13" ht="12.75">
      <c r="D1027" s="27"/>
      <c r="E1027" s="27"/>
      <c r="F1027" s="27"/>
      <c r="G1027" s="27"/>
      <c r="H1027" s="27"/>
      <c r="I1027" s="27"/>
      <c r="J1027" s="27"/>
      <c r="K1027" s="27"/>
      <c r="L1027" s="27"/>
      <c r="M1027" s="27"/>
    </row>
    <row r="1028" spans="4:13" ht="12.75">
      <c r="D1028" s="27"/>
      <c r="E1028" s="27"/>
      <c r="F1028" s="27"/>
      <c r="G1028" s="27"/>
      <c r="H1028" s="27"/>
      <c r="I1028" s="27"/>
      <c r="J1028" s="27"/>
      <c r="K1028" s="27"/>
      <c r="L1028" s="27"/>
      <c r="M1028" s="27"/>
    </row>
    <row r="1029" spans="4:13" ht="12.75"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</row>
    <row r="1030" spans="4:13" ht="12.75">
      <c r="D1030" s="27"/>
      <c r="E1030" s="27"/>
      <c r="F1030" s="27"/>
      <c r="G1030" s="27"/>
      <c r="H1030" s="27"/>
      <c r="I1030" s="27"/>
      <c r="J1030" s="27"/>
      <c r="K1030" s="27"/>
      <c r="L1030" s="27"/>
      <c r="M1030" s="27"/>
    </row>
    <row r="1031" spans="4:13" ht="12.75"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</row>
    <row r="1032" spans="4:13" ht="12.75">
      <c r="D1032" s="27"/>
      <c r="E1032" s="27"/>
      <c r="F1032" s="27"/>
      <c r="G1032" s="27"/>
      <c r="H1032" s="27"/>
      <c r="I1032" s="27"/>
      <c r="J1032" s="27"/>
      <c r="K1032" s="27"/>
      <c r="L1032" s="27"/>
      <c r="M1032" s="27"/>
    </row>
    <row r="1033" spans="4:13" ht="12.75">
      <c r="D1033" s="27"/>
      <c r="E1033" s="27"/>
      <c r="F1033" s="27"/>
      <c r="G1033" s="27"/>
      <c r="H1033" s="27"/>
      <c r="I1033" s="27"/>
      <c r="J1033" s="27"/>
      <c r="K1033" s="27"/>
      <c r="L1033" s="27"/>
      <c r="M1033" s="27"/>
    </row>
    <row r="1034" spans="4:13" ht="12.75">
      <c r="D1034" s="27"/>
      <c r="E1034" s="27"/>
      <c r="F1034" s="27"/>
      <c r="G1034" s="27"/>
      <c r="H1034" s="27"/>
      <c r="I1034" s="27"/>
      <c r="J1034" s="27"/>
      <c r="K1034" s="27"/>
      <c r="L1034" s="27"/>
      <c r="M1034" s="27"/>
    </row>
    <row r="1035" spans="4:13" ht="12.75">
      <c r="D1035" s="27"/>
      <c r="E1035" s="27"/>
      <c r="F1035" s="27"/>
      <c r="G1035" s="27"/>
      <c r="H1035" s="27"/>
      <c r="I1035" s="27"/>
      <c r="J1035" s="27"/>
      <c r="K1035" s="27"/>
      <c r="L1035" s="27"/>
      <c r="M1035" s="27"/>
    </row>
    <row r="1036" spans="4:13" ht="12.75">
      <c r="D1036" s="27"/>
      <c r="E1036" s="27"/>
      <c r="F1036" s="27"/>
      <c r="G1036" s="27"/>
      <c r="H1036" s="27"/>
      <c r="I1036" s="27"/>
      <c r="J1036" s="27"/>
      <c r="K1036" s="27"/>
      <c r="L1036" s="27"/>
      <c r="M1036" s="27"/>
    </row>
    <row r="1037" spans="4:13" ht="12.75">
      <c r="D1037" s="27"/>
      <c r="E1037" s="27"/>
      <c r="F1037" s="27"/>
      <c r="G1037" s="27"/>
      <c r="H1037" s="27"/>
      <c r="I1037" s="27"/>
      <c r="J1037" s="27"/>
      <c r="K1037" s="27"/>
      <c r="L1037" s="27"/>
      <c r="M1037" s="27"/>
    </row>
    <row r="1038" spans="4:13" ht="12.75">
      <c r="D1038" s="27"/>
      <c r="E1038" s="27"/>
      <c r="F1038" s="27"/>
      <c r="G1038" s="27"/>
      <c r="H1038" s="27"/>
      <c r="I1038" s="27"/>
      <c r="J1038" s="27"/>
      <c r="K1038" s="27"/>
      <c r="L1038" s="27"/>
      <c r="M1038" s="27"/>
    </row>
    <row r="1039" spans="4:13" ht="12.75">
      <c r="D1039" s="27"/>
      <c r="E1039" s="27"/>
      <c r="F1039" s="27"/>
      <c r="G1039" s="27"/>
      <c r="H1039" s="27"/>
      <c r="I1039" s="27"/>
      <c r="J1039" s="27"/>
      <c r="K1039" s="27"/>
      <c r="L1039" s="27"/>
      <c r="M1039" s="27"/>
    </row>
    <row r="1040" spans="4:13" ht="12.75">
      <c r="D1040" s="27"/>
      <c r="E1040" s="27"/>
      <c r="F1040" s="27"/>
      <c r="G1040" s="27"/>
      <c r="H1040" s="27"/>
      <c r="I1040" s="27"/>
      <c r="J1040" s="27"/>
      <c r="K1040" s="27"/>
      <c r="L1040" s="27"/>
      <c r="M1040" s="27"/>
    </row>
    <row r="1041" spans="4:13" ht="12.75">
      <c r="D1041" s="27"/>
      <c r="E1041" s="27"/>
      <c r="F1041" s="27"/>
      <c r="G1041" s="27"/>
      <c r="H1041" s="27"/>
      <c r="I1041" s="27"/>
      <c r="J1041" s="27"/>
      <c r="K1041" s="27"/>
      <c r="L1041" s="27"/>
      <c r="M1041" s="27"/>
    </row>
    <row r="1042" spans="4:13" ht="12.75">
      <c r="D1042" s="27"/>
      <c r="E1042" s="27"/>
      <c r="F1042" s="27"/>
      <c r="G1042" s="27"/>
      <c r="H1042" s="27"/>
      <c r="I1042" s="27"/>
      <c r="J1042" s="27"/>
      <c r="K1042" s="27"/>
      <c r="L1042" s="27"/>
      <c r="M1042" s="27"/>
    </row>
    <row r="1043" spans="4:13" ht="12.75">
      <c r="D1043" s="27"/>
      <c r="E1043" s="27"/>
      <c r="F1043" s="27"/>
      <c r="G1043" s="27"/>
      <c r="H1043" s="27"/>
      <c r="I1043" s="27"/>
      <c r="J1043" s="27"/>
      <c r="K1043" s="27"/>
      <c r="L1043" s="27"/>
      <c r="M1043" s="27"/>
    </row>
    <row r="1044" spans="4:13" ht="12.75">
      <c r="D1044" s="27"/>
      <c r="E1044" s="27"/>
      <c r="F1044" s="27"/>
      <c r="G1044" s="27"/>
      <c r="H1044" s="27"/>
      <c r="I1044" s="27"/>
      <c r="J1044" s="27"/>
      <c r="K1044" s="27"/>
      <c r="L1044" s="27"/>
      <c r="M1044" s="27"/>
    </row>
    <row r="1045" spans="4:13" ht="12.75">
      <c r="D1045" s="27"/>
      <c r="E1045" s="27"/>
      <c r="F1045" s="27"/>
      <c r="G1045" s="27"/>
      <c r="H1045" s="27"/>
      <c r="I1045" s="27"/>
      <c r="J1045" s="27"/>
      <c r="K1045" s="27"/>
      <c r="L1045" s="27"/>
      <c r="M1045" s="27"/>
    </row>
    <row r="1046" spans="4:13" ht="12.75">
      <c r="D1046" s="27"/>
      <c r="E1046" s="27"/>
      <c r="F1046" s="27"/>
      <c r="G1046" s="27"/>
      <c r="H1046" s="27"/>
      <c r="I1046" s="27"/>
      <c r="J1046" s="27"/>
      <c r="K1046" s="27"/>
      <c r="L1046" s="27"/>
      <c r="M1046" s="27"/>
    </row>
    <row r="1047" spans="4:13" ht="12.75">
      <c r="D1047" s="27"/>
      <c r="E1047" s="27"/>
      <c r="F1047" s="27"/>
      <c r="G1047" s="27"/>
      <c r="H1047" s="27"/>
      <c r="I1047" s="27"/>
      <c r="J1047" s="27"/>
      <c r="K1047" s="27"/>
      <c r="L1047" s="27"/>
      <c r="M1047" s="27"/>
    </row>
    <row r="1048" spans="4:13" ht="12.75">
      <c r="D1048" s="27"/>
      <c r="E1048" s="27"/>
      <c r="F1048" s="27"/>
      <c r="G1048" s="27"/>
      <c r="H1048" s="27"/>
      <c r="I1048" s="27"/>
      <c r="J1048" s="27"/>
      <c r="K1048" s="27"/>
      <c r="L1048" s="27"/>
      <c r="M1048" s="27"/>
    </row>
    <row r="1049" spans="4:13" ht="12.75"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</row>
    <row r="1050" spans="4:13" ht="12.75">
      <c r="D1050" s="27"/>
      <c r="E1050" s="27"/>
      <c r="F1050" s="27"/>
      <c r="G1050" s="27"/>
      <c r="H1050" s="27"/>
      <c r="I1050" s="27"/>
      <c r="J1050" s="27"/>
      <c r="K1050" s="27"/>
      <c r="L1050" s="27"/>
      <c r="M1050" s="27"/>
    </row>
    <row r="1051" spans="4:13" ht="12.75">
      <c r="D1051" s="27"/>
      <c r="E1051" s="27"/>
      <c r="F1051" s="27"/>
      <c r="G1051" s="27"/>
      <c r="H1051" s="27"/>
      <c r="I1051" s="27"/>
      <c r="J1051" s="27"/>
      <c r="K1051" s="27"/>
      <c r="L1051" s="27"/>
      <c r="M1051" s="27"/>
    </row>
    <row r="1052" spans="4:13" ht="12.75">
      <c r="D1052" s="27"/>
      <c r="E1052" s="27"/>
      <c r="F1052" s="27"/>
      <c r="G1052" s="27"/>
      <c r="H1052" s="27"/>
      <c r="I1052" s="27"/>
      <c r="J1052" s="27"/>
      <c r="K1052" s="27"/>
      <c r="L1052" s="27"/>
      <c r="M1052" s="27"/>
    </row>
    <row r="1053" spans="4:13" ht="12.75">
      <c r="D1053" s="27"/>
      <c r="E1053" s="27"/>
      <c r="F1053" s="27"/>
      <c r="G1053" s="27"/>
      <c r="H1053" s="27"/>
      <c r="I1053" s="27"/>
      <c r="J1053" s="27"/>
      <c r="K1053" s="27"/>
      <c r="L1053" s="27"/>
      <c r="M1053" s="27"/>
    </row>
    <row r="1054" spans="4:13" ht="12.75">
      <c r="D1054" s="27"/>
      <c r="E1054" s="27"/>
      <c r="F1054" s="27"/>
      <c r="G1054" s="27"/>
      <c r="H1054" s="27"/>
      <c r="I1054" s="27"/>
      <c r="J1054" s="27"/>
      <c r="K1054" s="27"/>
      <c r="L1054" s="27"/>
      <c r="M1054" s="27"/>
    </row>
    <row r="1055" spans="4:13" ht="12.75">
      <c r="D1055" s="27"/>
      <c r="E1055" s="27"/>
      <c r="F1055" s="27"/>
      <c r="G1055" s="27"/>
      <c r="H1055" s="27"/>
      <c r="I1055" s="27"/>
      <c r="J1055" s="27"/>
      <c r="K1055" s="27"/>
      <c r="L1055" s="27"/>
      <c r="M1055" s="27"/>
    </row>
    <row r="1056" spans="4:13" ht="12.75">
      <c r="D1056" s="27"/>
      <c r="E1056" s="27"/>
      <c r="F1056" s="27"/>
      <c r="G1056" s="27"/>
      <c r="H1056" s="27"/>
      <c r="I1056" s="27"/>
      <c r="J1056" s="27"/>
      <c r="K1056" s="27"/>
      <c r="L1056" s="27"/>
      <c r="M1056" s="27"/>
    </row>
    <row r="1057" spans="4:13" ht="12.75">
      <c r="D1057" s="27"/>
      <c r="E1057" s="27"/>
      <c r="F1057" s="27"/>
      <c r="G1057" s="27"/>
      <c r="H1057" s="27"/>
      <c r="I1057" s="27"/>
      <c r="J1057" s="27"/>
      <c r="K1057" s="27"/>
      <c r="L1057" s="27"/>
      <c r="M1057" s="27"/>
    </row>
    <row r="1058" spans="4:13" ht="12.75">
      <c r="D1058" s="27"/>
      <c r="E1058" s="27"/>
      <c r="F1058" s="27"/>
      <c r="G1058" s="27"/>
      <c r="H1058" s="27"/>
      <c r="I1058" s="27"/>
      <c r="J1058" s="27"/>
      <c r="K1058" s="27"/>
      <c r="L1058" s="27"/>
      <c r="M1058" s="27"/>
    </row>
    <row r="1059" spans="4:13" ht="12.75">
      <c r="D1059" s="27"/>
      <c r="E1059" s="27"/>
      <c r="F1059" s="27"/>
      <c r="G1059" s="27"/>
      <c r="H1059" s="27"/>
      <c r="I1059" s="27"/>
      <c r="J1059" s="27"/>
      <c r="K1059" s="27"/>
      <c r="L1059" s="27"/>
      <c r="M1059" s="27"/>
    </row>
    <row r="1060" spans="4:13" ht="12.75">
      <c r="D1060" s="27"/>
      <c r="E1060" s="27"/>
      <c r="F1060" s="27"/>
      <c r="G1060" s="27"/>
      <c r="H1060" s="27"/>
      <c r="I1060" s="27"/>
      <c r="J1060" s="27"/>
      <c r="K1060" s="27"/>
      <c r="L1060" s="27"/>
      <c r="M1060" s="27"/>
    </row>
    <row r="1061" spans="4:13" ht="12.75">
      <c r="D1061" s="27"/>
      <c r="E1061" s="27"/>
      <c r="F1061" s="27"/>
      <c r="G1061" s="27"/>
      <c r="H1061" s="27"/>
      <c r="I1061" s="27"/>
      <c r="J1061" s="27"/>
      <c r="K1061" s="27"/>
      <c r="L1061" s="27"/>
      <c r="M1061" s="27"/>
    </row>
    <row r="1062" spans="4:13" ht="12.75">
      <c r="D1062" s="27"/>
      <c r="E1062" s="27"/>
      <c r="F1062" s="27"/>
      <c r="G1062" s="27"/>
      <c r="H1062" s="27"/>
      <c r="I1062" s="27"/>
      <c r="J1062" s="27"/>
      <c r="K1062" s="27"/>
      <c r="L1062" s="27"/>
      <c r="M1062" s="27"/>
    </row>
    <row r="1063" spans="4:13" ht="12.75">
      <c r="D1063" s="27"/>
      <c r="E1063" s="27"/>
      <c r="F1063" s="27"/>
      <c r="G1063" s="27"/>
      <c r="H1063" s="27"/>
      <c r="I1063" s="27"/>
      <c r="J1063" s="27"/>
      <c r="K1063" s="27"/>
      <c r="L1063" s="27"/>
      <c r="M1063" s="27"/>
    </row>
    <row r="1064" spans="4:13" ht="12.75">
      <c r="D1064" s="27"/>
      <c r="E1064" s="27"/>
      <c r="F1064" s="27"/>
      <c r="G1064" s="27"/>
      <c r="H1064" s="27"/>
      <c r="I1064" s="27"/>
      <c r="J1064" s="27"/>
      <c r="K1064" s="27"/>
      <c r="L1064" s="27"/>
      <c r="M1064" s="27"/>
    </row>
    <row r="1065" spans="4:13" ht="12.75">
      <c r="D1065" s="27"/>
      <c r="E1065" s="27"/>
      <c r="F1065" s="27"/>
      <c r="G1065" s="27"/>
      <c r="H1065" s="27"/>
      <c r="I1065" s="27"/>
      <c r="J1065" s="27"/>
      <c r="K1065" s="27"/>
      <c r="L1065" s="27"/>
      <c r="M1065" s="27"/>
    </row>
    <row r="1066" spans="4:13" ht="12.75">
      <c r="D1066" s="27"/>
      <c r="E1066" s="27"/>
      <c r="F1066" s="27"/>
      <c r="G1066" s="27"/>
      <c r="H1066" s="27"/>
      <c r="I1066" s="27"/>
      <c r="J1066" s="27"/>
      <c r="K1066" s="27"/>
      <c r="L1066" s="27"/>
      <c r="M1066" s="27"/>
    </row>
    <row r="1067" spans="4:13" ht="12.75"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</row>
  </sheetData>
  <sheetProtection/>
  <mergeCells count="1">
    <mergeCell ref="A1:H1"/>
  </mergeCells>
  <printOptions horizontalCentered="1"/>
  <pageMargins left="0.5" right="0.5" top="0.75" bottom="0.75" header="0.5" footer="0.5"/>
  <pageSetup fitToHeight="1" fitToWidth="1" horizontalDpi="600" verticalDpi="600" orientation="portrait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1">
      <pane xSplit="1" ySplit="9" topLeftCell="B7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97" sqref="B97"/>
    </sheetView>
  </sheetViews>
  <sheetFormatPr defaultColWidth="8.8515625" defaultRowHeight="12.75"/>
  <cols>
    <col min="1" max="1" width="15.00390625" style="13" customWidth="1"/>
    <col min="2" max="2" width="18.7109375" style="13" bestFit="1" customWidth="1"/>
    <col min="3" max="12" width="17.57421875" style="13" bestFit="1" customWidth="1"/>
    <col min="13" max="13" width="10.7109375" style="13" bestFit="1" customWidth="1"/>
    <col min="14" max="16384" width="8.8515625" style="13" customWidth="1"/>
  </cols>
  <sheetData>
    <row r="1" spans="1:12" ht="13.5">
      <c r="A1" s="12"/>
      <c r="B1" s="12" t="s">
        <v>2</v>
      </c>
      <c r="C1" s="12" t="s">
        <v>2</v>
      </c>
      <c r="D1" s="12" t="s">
        <v>2</v>
      </c>
      <c r="E1" s="12" t="s">
        <v>2</v>
      </c>
      <c r="F1" s="12" t="s">
        <v>2</v>
      </c>
      <c r="G1" s="12" t="s">
        <v>2</v>
      </c>
      <c r="H1" s="12" t="s">
        <v>2</v>
      </c>
      <c r="I1" s="12" t="s">
        <v>2</v>
      </c>
      <c r="J1" s="12" t="s">
        <v>2</v>
      </c>
      <c r="K1" s="12" t="s">
        <v>2</v>
      </c>
      <c r="L1" s="12" t="s">
        <v>2</v>
      </c>
    </row>
    <row r="2" spans="1:12" ht="13.5">
      <c r="A2" s="12"/>
      <c r="B2" s="12" t="s">
        <v>3</v>
      </c>
      <c r="C2" s="12" t="s">
        <v>3</v>
      </c>
      <c r="D2" s="12" t="s">
        <v>3</v>
      </c>
      <c r="E2" s="12" t="s">
        <v>3</v>
      </c>
      <c r="F2" s="12" t="s">
        <v>3</v>
      </c>
      <c r="G2" s="12" t="s">
        <v>3</v>
      </c>
      <c r="H2" s="12" t="s">
        <v>3</v>
      </c>
      <c r="I2" s="12" t="s">
        <v>3</v>
      </c>
      <c r="J2" s="12" t="s">
        <v>3</v>
      </c>
      <c r="K2" s="12" t="s">
        <v>3</v>
      </c>
      <c r="L2" s="12" t="s">
        <v>3</v>
      </c>
    </row>
    <row r="3" spans="1:12" ht="13.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3.5">
      <c r="A4" s="12"/>
      <c r="B4" s="12" t="s">
        <v>5</v>
      </c>
      <c r="C4" s="12" t="s">
        <v>5</v>
      </c>
      <c r="D4" s="12" t="s">
        <v>5</v>
      </c>
      <c r="E4" s="12" t="s">
        <v>5</v>
      </c>
      <c r="F4" s="12" t="s">
        <v>5</v>
      </c>
      <c r="G4" s="12" t="s">
        <v>5</v>
      </c>
      <c r="H4" s="12" t="s">
        <v>5</v>
      </c>
      <c r="I4" s="12" t="s">
        <v>5</v>
      </c>
      <c r="J4" s="12" t="s">
        <v>5</v>
      </c>
      <c r="K4" s="12" t="s">
        <v>5</v>
      </c>
      <c r="L4" s="12" t="s">
        <v>5</v>
      </c>
    </row>
    <row r="5" spans="1:12" ht="13.5">
      <c r="A5" s="12"/>
      <c r="B5" s="12" t="s">
        <v>6</v>
      </c>
      <c r="C5" s="12" t="s">
        <v>6</v>
      </c>
      <c r="D5" s="12" t="s">
        <v>6</v>
      </c>
      <c r="E5" s="12" t="s">
        <v>6</v>
      </c>
      <c r="F5" s="12" t="s">
        <v>6</v>
      </c>
      <c r="G5" s="12" t="s">
        <v>6</v>
      </c>
      <c r="H5" s="12" t="s">
        <v>6</v>
      </c>
      <c r="I5" s="12" t="s">
        <v>6</v>
      </c>
      <c r="J5" s="12" t="s">
        <v>6</v>
      </c>
      <c r="K5" s="12" t="s">
        <v>6</v>
      </c>
      <c r="L5" s="12" t="s">
        <v>6</v>
      </c>
    </row>
    <row r="6" spans="1:12" ht="13.5">
      <c r="A6" s="12"/>
      <c r="B6" s="14">
        <v>5000</v>
      </c>
      <c r="C6" s="14">
        <v>1000</v>
      </c>
      <c r="D6" s="14">
        <v>500</v>
      </c>
      <c r="E6" s="14">
        <v>100</v>
      </c>
      <c r="F6" s="14">
        <v>50</v>
      </c>
      <c r="G6" s="14">
        <v>20</v>
      </c>
      <c r="H6" s="14">
        <v>10</v>
      </c>
      <c r="I6" s="14">
        <v>5</v>
      </c>
      <c r="J6" s="14">
        <v>2</v>
      </c>
      <c r="K6" s="14">
        <v>1</v>
      </c>
      <c r="L6" s="12" t="s">
        <v>0</v>
      </c>
    </row>
    <row r="7" spans="1:12" ht="13.5">
      <c r="A7" s="12"/>
      <c r="B7" s="14"/>
      <c r="C7" s="14"/>
      <c r="D7" s="14"/>
      <c r="E7" s="14"/>
      <c r="F7" s="14"/>
      <c r="G7" s="14"/>
      <c r="H7" s="14"/>
      <c r="I7" s="14"/>
      <c r="J7" s="14"/>
      <c r="K7" s="14"/>
      <c r="L7" s="12"/>
    </row>
    <row r="8" spans="1:12" ht="13.5">
      <c r="A8" s="12"/>
      <c r="B8" s="14"/>
      <c r="C8" s="14"/>
      <c r="D8" s="14"/>
      <c r="E8" s="14"/>
      <c r="F8" s="14"/>
      <c r="G8" s="14"/>
      <c r="H8" s="14"/>
      <c r="I8" s="14"/>
      <c r="J8" s="14"/>
      <c r="K8" s="14"/>
      <c r="L8" s="12"/>
    </row>
    <row r="9" spans="1:12" ht="13.5">
      <c r="A9" s="12"/>
      <c r="B9" s="12" t="s">
        <v>4</v>
      </c>
      <c r="C9" s="12" t="s">
        <v>4</v>
      </c>
      <c r="D9" s="12" t="s">
        <v>4</v>
      </c>
      <c r="E9" s="12" t="s">
        <v>4</v>
      </c>
      <c r="F9" s="12" t="s">
        <v>4</v>
      </c>
      <c r="G9" s="12" t="s">
        <v>4</v>
      </c>
      <c r="H9" s="12" t="s">
        <v>4</v>
      </c>
      <c r="I9" s="12" t="s">
        <v>4</v>
      </c>
      <c r="J9" s="12" t="s">
        <v>4</v>
      </c>
      <c r="K9" s="12" t="s">
        <v>4</v>
      </c>
      <c r="L9" s="12" t="s">
        <v>4</v>
      </c>
    </row>
    <row r="10" spans="1:14" ht="13.5">
      <c r="A10" s="16">
        <v>33694</v>
      </c>
      <c r="B10" s="9"/>
      <c r="C10" s="9"/>
      <c r="D10" s="9"/>
      <c r="E10" s="9">
        <v>1897701</v>
      </c>
      <c r="F10" s="9">
        <v>96210</v>
      </c>
      <c r="G10" s="9">
        <v>145722</v>
      </c>
      <c r="H10" s="9">
        <v>55809</v>
      </c>
      <c r="I10" s="9">
        <v>15258</v>
      </c>
      <c r="J10" s="9">
        <v>10125</v>
      </c>
      <c r="K10" s="9">
        <v>2344</v>
      </c>
      <c r="L10" s="9">
        <v>2223169</v>
      </c>
      <c r="M10" s="7"/>
      <c r="N10" s="15"/>
    </row>
    <row r="11" spans="1:14" ht="13.5">
      <c r="A11" s="16">
        <v>33785</v>
      </c>
      <c r="B11" s="9"/>
      <c r="C11" s="9"/>
      <c r="D11" s="9"/>
      <c r="E11" s="9">
        <v>1850892</v>
      </c>
      <c r="F11" s="9">
        <v>84855</v>
      </c>
      <c r="G11" s="9">
        <v>136400</v>
      </c>
      <c r="H11" s="9">
        <v>52582</v>
      </c>
      <c r="I11" s="9">
        <v>15524</v>
      </c>
      <c r="J11" s="9">
        <v>4465</v>
      </c>
      <c r="K11" s="9">
        <v>1149</v>
      </c>
      <c r="L11" s="9">
        <v>2145867</v>
      </c>
      <c r="M11" s="7"/>
      <c r="N11" s="15"/>
    </row>
    <row r="12" spans="1:14" ht="13.5">
      <c r="A12" s="16">
        <v>33877</v>
      </c>
      <c r="B12" s="9"/>
      <c r="C12" s="9"/>
      <c r="D12" s="9"/>
      <c r="E12" s="9">
        <v>1920752</v>
      </c>
      <c r="F12" s="9">
        <v>88906</v>
      </c>
      <c r="G12" s="9">
        <v>139927</v>
      </c>
      <c r="H12" s="9">
        <v>54599</v>
      </c>
      <c r="I12" s="9">
        <v>18427</v>
      </c>
      <c r="J12" s="9">
        <v>4607</v>
      </c>
      <c r="K12" s="9">
        <v>943</v>
      </c>
      <c r="L12" s="9">
        <v>2228161</v>
      </c>
      <c r="M12" s="7"/>
      <c r="N12" s="15"/>
    </row>
    <row r="13" spans="1:14" ht="13.5">
      <c r="A13" s="16">
        <v>33969</v>
      </c>
      <c r="B13" s="9"/>
      <c r="C13" s="9"/>
      <c r="D13" s="9"/>
      <c r="E13" s="9">
        <v>1672420</v>
      </c>
      <c r="F13" s="9">
        <v>100230</v>
      </c>
      <c r="G13" s="9">
        <v>122662</v>
      </c>
      <c r="H13" s="9">
        <v>49432</v>
      </c>
      <c r="I13" s="9">
        <v>19232</v>
      </c>
      <c r="J13" s="9">
        <v>5890</v>
      </c>
      <c r="K13" s="9">
        <v>763</v>
      </c>
      <c r="L13" s="9">
        <v>1970629</v>
      </c>
      <c r="M13" s="7"/>
      <c r="N13" s="15"/>
    </row>
    <row r="14" spans="1:14" ht="13.5">
      <c r="A14" s="16">
        <v>34059</v>
      </c>
      <c r="B14" s="9"/>
      <c r="C14" s="9"/>
      <c r="D14" s="9"/>
      <c r="E14" s="9">
        <v>2311090</v>
      </c>
      <c r="F14" s="9">
        <v>144312</v>
      </c>
      <c r="G14" s="9">
        <v>130900</v>
      </c>
      <c r="H14" s="9">
        <v>53996</v>
      </c>
      <c r="I14" s="9">
        <v>21929</v>
      </c>
      <c r="J14" s="9">
        <v>5561</v>
      </c>
      <c r="K14" s="9">
        <v>512</v>
      </c>
      <c r="L14" s="9">
        <v>2668300</v>
      </c>
      <c r="M14" s="7"/>
      <c r="N14" s="15"/>
    </row>
    <row r="15" spans="1:14" ht="13.5">
      <c r="A15" s="16">
        <v>34150</v>
      </c>
      <c r="B15" s="9"/>
      <c r="C15" s="9"/>
      <c r="D15" s="9"/>
      <c r="E15" s="9">
        <v>2216615</v>
      </c>
      <c r="F15" s="9">
        <v>88775</v>
      </c>
      <c r="G15" s="9">
        <v>118318</v>
      </c>
      <c r="H15" s="9">
        <v>51279</v>
      </c>
      <c r="I15" s="9">
        <v>16751</v>
      </c>
      <c r="J15" s="9">
        <v>5486</v>
      </c>
      <c r="K15" s="9">
        <v>285</v>
      </c>
      <c r="L15" s="9">
        <v>2497509</v>
      </c>
      <c r="M15" s="7"/>
      <c r="N15" s="15"/>
    </row>
    <row r="16" spans="1:14" ht="13.5">
      <c r="A16" s="16">
        <v>34242</v>
      </c>
      <c r="B16" s="9"/>
      <c r="C16" s="9"/>
      <c r="D16" s="9"/>
      <c r="E16" s="9">
        <v>2820893</v>
      </c>
      <c r="F16" s="9">
        <v>95217</v>
      </c>
      <c r="G16" s="9">
        <v>137192</v>
      </c>
      <c r="H16" s="9">
        <v>54110</v>
      </c>
      <c r="I16" s="9">
        <v>20750</v>
      </c>
      <c r="J16" s="9">
        <v>7944</v>
      </c>
      <c r="K16" s="9">
        <v>192</v>
      </c>
      <c r="L16" s="9">
        <v>3136298</v>
      </c>
      <c r="M16" s="7"/>
      <c r="N16" s="15"/>
    </row>
    <row r="17" spans="1:14" ht="13.5">
      <c r="A17" s="16">
        <v>34334</v>
      </c>
      <c r="B17" s="9"/>
      <c r="C17" s="9"/>
      <c r="D17" s="9"/>
      <c r="E17" s="9">
        <v>2691630</v>
      </c>
      <c r="F17" s="9">
        <v>115920</v>
      </c>
      <c r="G17" s="9">
        <v>113548</v>
      </c>
      <c r="H17" s="9">
        <v>48463</v>
      </c>
      <c r="I17" s="9">
        <v>18823</v>
      </c>
      <c r="J17" s="9">
        <v>9375</v>
      </c>
      <c r="K17" s="9">
        <v>109</v>
      </c>
      <c r="L17" s="9">
        <v>2997868</v>
      </c>
      <c r="M17" s="7"/>
      <c r="N17" s="15"/>
    </row>
    <row r="18" spans="1:14" ht="13.5">
      <c r="A18" s="16">
        <v>34424</v>
      </c>
      <c r="B18" s="9"/>
      <c r="C18" s="9"/>
      <c r="D18" s="9"/>
      <c r="E18" s="9">
        <v>3662180</v>
      </c>
      <c r="F18" s="9">
        <v>270920</v>
      </c>
      <c r="G18" s="9">
        <v>126532</v>
      </c>
      <c r="H18" s="9">
        <v>50060</v>
      </c>
      <c r="I18" s="9">
        <v>17272</v>
      </c>
      <c r="J18" s="9">
        <v>11201</v>
      </c>
      <c r="K18" s="9">
        <v>88</v>
      </c>
      <c r="L18" s="9">
        <v>4138253</v>
      </c>
      <c r="M18" s="7"/>
      <c r="N18" s="15"/>
    </row>
    <row r="19" spans="1:14" ht="13.5">
      <c r="A19" s="16">
        <v>34515</v>
      </c>
      <c r="B19" s="9"/>
      <c r="C19" s="9"/>
      <c r="D19" s="9">
        <v>500</v>
      </c>
      <c r="E19" s="9">
        <v>3608049</v>
      </c>
      <c r="F19" s="9">
        <v>118585</v>
      </c>
      <c r="G19" s="9">
        <v>117982</v>
      </c>
      <c r="H19" s="9">
        <v>37032</v>
      </c>
      <c r="I19" s="9">
        <v>11177</v>
      </c>
      <c r="J19" s="9">
        <v>8087</v>
      </c>
      <c r="K19" s="9">
        <v>55</v>
      </c>
      <c r="L19" s="9">
        <v>3901467</v>
      </c>
      <c r="M19" s="7"/>
      <c r="N19" s="15"/>
    </row>
    <row r="20" spans="1:14" ht="13.5">
      <c r="A20" s="16">
        <v>34607</v>
      </c>
      <c r="B20" s="9"/>
      <c r="C20" s="9"/>
      <c r="D20" s="9">
        <v>421700</v>
      </c>
      <c r="E20" s="9">
        <v>3726900</v>
      </c>
      <c r="F20" s="9">
        <v>103320</v>
      </c>
      <c r="G20" s="9">
        <v>107630</v>
      </c>
      <c r="H20" s="9">
        <v>41221</v>
      </c>
      <c r="I20" s="9">
        <v>10408</v>
      </c>
      <c r="J20" s="9">
        <v>6730</v>
      </c>
      <c r="K20" s="9">
        <v>36</v>
      </c>
      <c r="L20" s="9">
        <v>4417945</v>
      </c>
      <c r="M20" s="7"/>
      <c r="N20" s="15"/>
    </row>
    <row r="21" spans="1:14" ht="13.5">
      <c r="A21" s="16">
        <v>34699</v>
      </c>
      <c r="B21" s="9"/>
      <c r="C21" s="9"/>
      <c r="D21" s="9">
        <v>927700</v>
      </c>
      <c r="E21" s="9">
        <v>1767730</v>
      </c>
      <c r="F21" s="9">
        <v>72185</v>
      </c>
      <c r="G21" s="9">
        <v>83378</v>
      </c>
      <c r="H21" s="9">
        <v>36318</v>
      </c>
      <c r="I21" s="9">
        <v>6483</v>
      </c>
      <c r="J21" s="9">
        <v>4978</v>
      </c>
      <c r="K21" s="9">
        <v>24</v>
      </c>
      <c r="L21" s="9">
        <v>2898796</v>
      </c>
      <c r="M21" s="7"/>
      <c r="N21" s="15"/>
    </row>
    <row r="22" spans="1:14" ht="13.5">
      <c r="A22" s="16">
        <v>34789</v>
      </c>
      <c r="B22" s="9"/>
      <c r="C22" s="9"/>
      <c r="D22" s="9">
        <v>2376600</v>
      </c>
      <c r="E22" s="9">
        <v>1995020</v>
      </c>
      <c r="F22" s="9">
        <v>96885</v>
      </c>
      <c r="G22" s="9">
        <v>109276</v>
      </c>
      <c r="H22" s="9">
        <v>46692</v>
      </c>
      <c r="I22" s="9">
        <v>7467</v>
      </c>
      <c r="J22" s="9">
        <v>4730</v>
      </c>
      <c r="K22" s="9">
        <v>22</v>
      </c>
      <c r="L22" s="9">
        <v>4636692</v>
      </c>
      <c r="M22" s="7"/>
      <c r="N22" s="15"/>
    </row>
    <row r="23" spans="1:14" ht="13.5">
      <c r="A23" s="16">
        <v>34880</v>
      </c>
      <c r="B23" s="9"/>
      <c r="C23" s="9"/>
      <c r="D23" s="9">
        <v>2018021</v>
      </c>
      <c r="E23" s="9">
        <v>1208464</v>
      </c>
      <c r="F23" s="9">
        <v>83461</v>
      </c>
      <c r="G23" s="9">
        <v>93838</v>
      </c>
      <c r="H23" s="9">
        <v>48958</v>
      </c>
      <c r="I23" s="9">
        <v>7767</v>
      </c>
      <c r="J23" s="9">
        <v>8474</v>
      </c>
      <c r="K23" s="9">
        <v>41</v>
      </c>
      <c r="L23" s="9">
        <v>3469024</v>
      </c>
      <c r="M23" s="7"/>
      <c r="N23" s="15"/>
    </row>
    <row r="24" spans="1:14" ht="13.5">
      <c r="A24" s="16">
        <v>34972</v>
      </c>
      <c r="B24" s="9"/>
      <c r="C24" s="9"/>
      <c r="D24" s="9">
        <v>2279050</v>
      </c>
      <c r="E24" s="9">
        <v>1142290</v>
      </c>
      <c r="F24" s="9">
        <v>91530</v>
      </c>
      <c r="G24" s="9">
        <v>94836</v>
      </c>
      <c r="H24" s="9">
        <v>52095</v>
      </c>
      <c r="I24" s="9">
        <v>4585</v>
      </c>
      <c r="J24" s="9">
        <v>6582</v>
      </c>
      <c r="K24" s="9">
        <v>32</v>
      </c>
      <c r="L24" s="9">
        <v>3671000</v>
      </c>
      <c r="M24" s="7"/>
      <c r="N24" s="15"/>
    </row>
    <row r="25" spans="1:14" ht="13.5">
      <c r="A25" s="16">
        <v>35064</v>
      </c>
      <c r="B25" s="9"/>
      <c r="C25" s="9"/>
      <c r="D25" s="9">
        <v>2142250</v>
      </c>
      <c r="E25" s="9">
        <v>883450</v>
      </c>
      <c r="F25" s="9">
        <v>81050</v>
      </c>
      <c r="G25" s="9">
        <v>90886</v>
      </c>
      <c r="H25" s="9">
        <v>49297</v>
      </c>
      <c r="I25" s="9">
        <v>2169</v>
      </c>
      <c r="J25" s="9">
        <v>3817</v>
      </c>
      <c r="K25" s="9">
        <v>28</v>
      </c>
      <c r="L25" s="9">
        <v>3252947</v>
      </c>
      <c r="M25" s="7"/>
      <c r="N25" s="15"/>
    </row>
    <row r="26" spans="1:14" ht="13.5">
      <c r="A26" s="16">
        <v>35155</v>
      </c>
      <c r="B26" s="9"/>
      <c r="C26" s="9"/>
      <c r="D26" s="9">
        <v>4626900</v>
      </c>
      <c r="E26" s="9">
        <v>1391340</v>
      </c>
      <c r="F26" s="9">
        <v>112525</v>
      </c>
      <c r="G26" s="9">
        <v>120484</v>
      </c>
      <c r="H26" s="9">
        <v>58819</v>
      </c>
      <c r="I26" s="9">
        <v>1283</v>
      </c>
      <c r="J26" s="9">
        <v>2228</v>
      </c>
      <c r="K26" s="9">
        <v>28</v>
      </c>
      <c r="L26" s="9">
        <v>6313607</v>
      </c>
      <c r="M26" s="7"/>
      <c r="N26" s="15"/>
    </row>
    <row r="27" spans="1:14" ht="13.5">
      <c r="A27" s="16">
        <v>35246</v>
      </c>
      <c r="B27" s="9"/>
      <c r="C27" s="9"/>
      <c r="D27" s="9">
        <v>3785500</v>
      </c>
      <c r="E27" s="9">
        <v>1039590</v>
      </c>
      <c r="F27" s="9">
        <v>101601</v>
      </c>
      <c r="G27" s="9">
        <v>112056</v>
      </c>
      <c r="H27" s="9">
        <v>53318</v>
      </c>
      <c r="I27" s="9">
        <v>665</v>
      </c>
      <c r="J27" s="9">
        <v>1205</v>
      </c>
      <c r="K27" s="9">
        <v>33</v>
      </c>
      <c r="L27" s="9">
        <v>5093968</v>
      </c>
      <c r="M27" s="7"/>
      <c r="N27" s="15"/>
    </row>
    <row r="28" spans="1:14" ht="13.5">
      <c r="A28" s="16">
        <v>35338</v>
      </c>
      <c r="B28" s="9"/>
      <c r="C28" s="9"/>
      <c r="D28" s="9">
        <v>3516620</v>
      </c>
      <c r="E28" s="9">
        <v>974670</v>
      </c>
      <c r="F28" s="9">
        <v>105755</v>
      </c>
      <c r="G28" s="9">
        <v>117276</v>
      </c>
      <c r="H28" s="9">
        <v>54943</v>
      </c>
      <c r="I28" s="9">
        <v>502</v>
      </c>
      <c r="J28" s="9">
        <v>746</v>
      </c>
      <c r="K28" s="9">
        <v>38</v>
      </c>
      <c r="L28" s="9">
        <v>4770550</v>
      </c>
      <c r="M28" s="7"/>
      <c r="N28" s="15"/>
    </row>
    <row r="29" spans="1:14" ht="13.5">
      <c r="A29" s="16">
        <v>35430</v>
      </c>
      <c r="B29" s="9"/>
      <c r="C29" s="9"/>
      <c r="D29" s="9">
        <v>3136710</v>
      </c>
      <c r="E29" s="9">
        <v>786295</v>
      </c>
      <c r="F29" s="9">
        <v>99230</v>
      </c>
      <c r="G29" s="9">
        <v>107534</v>
      </c>
      <c r="H29" s="9">
        <v>50459</v>
      </c>
      <c r="I29" s="9">
        <v>301</v>
      </c>
      <c r="J29" s="9">
        <v>462</v>
      </c>
      <c r="K29" s="9">
        <v>27</v>
      </c>
      <c r="L29" s="9">
        <v>4181018</v>
      </c>
      <c r="M29" s="7"/>
      <c r="N29" s="15"/>
    </row>
    <row r="30" spans="1:14" ht="13.5">
      <c r="A30" s="16">
        <v>35520</v>
      </c>
      <c r="B30" s="9"/>
      <c r="C30" s="9"/>
      <c r="D30" s="9">
        <v>4948000</v>
      </c>
      <c r="E30" s="9">
        <v>1030750</v>
      </c>
      <c r="F30" s="9">
        <v>118750</v>
      </c>
      <c r="G30" s="9">
        <v>120920</v>
      </c>
      <c r="H30" s="9">
        <v>57250</v>
      </c>
      <c r="I30" s="9">
        <v>311</v>
      </c>
      <c r="J30" s="9">
        <v>518</v>
      </c>
      <c r="K30" s="9">
        <v>45</v>
      </c>
      <c r="L30" s="9">
        <v>6276544</v>
      </c>
      <c r="M30" s="7"/>
      <c r="N30" s="15"/>
    </row>
    <row r="31" spans="1:14" ht="13.5">
      <c r="A31" s="16">
        <v>35611</v>
      </c>
      <c r="B31" s="9"/>
      <c r="C31" s="9"/>
      <c r="D31" s="9">
        <v>3862277</v>
      </c>
      <c r="E31" s="9">
        <v>843727</v>
      </c>
      <c r="F31" s="9">
        <v>117340</v>
      </c>
      <c r="G31" s="9">
        <v>112710</v>
      </c>
      <c r="H31" s="9">
        <v>54514</v>
      </c>
      <c r="I31" s="9">
        <v>120</v>
      </c>
      <c r="J31" s="9">
        <v>96</v>
      </c>
      <c r="K31" s="9">
        <v>15</v>
      </c>
      <c r="L31" s="9">
        <v>4990799</v>
      </c>
      <c r="M31" s="7"/>
      <c r="N31" s="15"/>
    </row>
    <row r="32" spans="1:14" ht="13.5">
      <c r="A32" s="16">
        <v>35703</v>
      </c>
      <c r="B32" s="9"/>
      <c r="C32" s="9"/>
      <c r="D32" s="9">
        <v>3682250</v>
      </c>
      <c r="E32" s="9">
        <v>817390</v>
      </c>
      <c r="F32" s="9">
        <v>119400</v>
      </c>
      <c r="G32" s="9">
        <v>112686</v>
      </c>
      <c r="H32" s="9">
        <v>55217</v>
      </c>
      <c r="I32" s="9">
        <v>63</v>
      </c>
      <c r="J32" s="9">
        <v>54</v>
      </c>
      <c r="K32" s="9">
        <v>10</v>
      </c>
      <c r="L32" s="9">
        <v>4787070</v>
      </c>
      <c r="M32" s="7"/>
      <c r="N32" s="15"/>
    </row>
    <row r="33" spans="1:14" ht="13.5">
      <c r="A33" s="16">
        <v>35795</v>
      </c>
      <c r="B33" s="9"/>
      <c r="C33" s="9"/>
      <c r="D33" s="9">
        <v>2357050</v>
      </c>
      <c r="E33" s="9">
        <v>579180</v>
      </c>
      <c r="F33" s="9">
        <v>100100</v>
      </c>
      <c r="G33" s="9">
        <v>97546</v>
      </c>
      <c r="H33" s="9">
        <v>48955</v>
      </c>
      <c r="I33" s="9">
        <v>22</v>
      </c>
      <c r="J33" s="9">
        <v>26</v>
      </c>
      <c r="K33" s="9">
        <v>3</v>
      </c>
      <c r="L33" s="9">
        <v>3182882</v>
      </c>
      <c r="M33" s="7"/>
      <c r="N33" s="15"/>
    </row>
    <row r="34" spans="1:14" ht="13.5">
      <c r="A34" s="16">
        <v>35885</v>
      </c>
      <c r="B34" s="9"/>
      <c r="C34" s="9"/>
      <c r="D34" s="9">
        <v>4461600</v>
      </c>
      <c r="E34" s="9">
        <v>822890</v>
      </c>
      <c r="F34" s="9">
        <v>116270</v>
      </c>
      <c r="G34" s="9">
        <v>109282</v>
      </c>
      <c r="H34" s="9">
        <v>52331</v>
      </c>
      <c r="I34" s="9">
        <v>56</v>
      </c>
      <c r="J34" s="9">
        <v>38</v>
      </c>
      <c r="K34" s="9">
        <v>8</v>
      </c>
      <c r="L34" s="9">
        <v>5562475</v>
      </c>
      <c r="M34" s="7"/>
      <c r="N34" s="15"/>
    </row>
    <row r="35" spans="1:14" ht="13.5">
      <c r="A35" s="16">
        <v>35976</v>
      </c>
      <c r="B35" s="9"/>
      <c r="C35" s="9"/>
      <c r="D35" s="9">
        <v>3055350</v>
      </c>
      <c r="E35" s="9">
        <v>649570</v>
      </c>
      <c r="F35" s="9">
        <v>119635</v>
      </c>
      <c r="G35" s="9">
        <v>106772</v>
      </c>
      <c r="H35" s="9">
        <v>52901</v>
      </c>
      <c r="I35" s="9">
        <v>16</v>
      </c>
      <c r="J35" s="9">
        <v>14</v>
      </c>
      <c r="K35" s="9">
        <v>3</v>
      </c>
      <c r="L35" s="9">
        <v>3984261</v>
      </c>
      <c r="M35" s="7"/>
      <c r="N35" s="15"/>
    </row>
    <row r="36" spans="1:14" ht="13.5">
      <c r="A36" s="16">
        <v>36068</v>
      </c>
      <c r="B36" s="9"/>
      <c r="C36" s="9"/>
      <c r="D36" s="9">
        <v>3955150</v>
      </c>
      <c r="E36" s="9">
        <v>705170</v>
      </c>
      <c r="F36" s="9">
        <v>124675</v>
      </c>
      <c r="G36" s="9">
        <v>113302</v>
      </c>
      <c r="H36" s="9">
        <v>57434</v>
      </c>
      <c r="I36" s="9">
        <v>48</v>
      </c>
      <c r="J36" s="9">
        <v>16</v>
      </c>
      <c r="K36" s="9">
        <v>3</v>
      </c>
      <c r="L36" s="9">
        <v>4955798</v>
      </c>
      <c r="M36" s="7"/>
      <c r="N36" s="15"/>
    </row>
    <row r="37" spans="1:14" ht="13.5">
      <c r="A37" s="16">
        <v>36160</v>
      </c>
      <c r="B37" s="9"/>
      <c r="C37" s="9"/>
      <c r="D37" s="9">
        <v>3297550</v>
      </c>
      <c r="E37" s="9">
        <v>661710</v>
      </c>
      <c r="F37" s="9">
        <v>117320</v>
      </c>
      <c r="G37" s="9">
        <v>112866</v>
      </c>
      <c r="H37" s="9">
        <v>55942</v>
      </c>
      <c r="I37" s="9">
        <v>13</v>
      </c>
      <c r="J37" s="9">
        <v>33</v>
      </c>
      <c r="K37" s="9">
        <v>4</v>
      </c>
      <c r="L37" s="9">
        <v>4245438</v>
      </c>
      <c r="M37" s="7"/>
      <c r="N37" s="15"/>
    </row>
    <row r="38" spans="1:14" ht="13.5">
      <c r="A38" s="16">
        <v>36250</v>
      </c>
      <c r="B38" s="9"/>
      <c r="C38" s="9"/>
      <c r="D38" s="9">
        <v>4547850</v>
      </c>
      <c r="E38" s="9">
        <v>810340</v>
      </c>
      <c r="F38" s="9">
        <v>127345</v>
      </c>
      <c r="G38" s="9">
        <v>126528</v>
      </c>
      <c r="H38" s="9">
        <v>62095</v>
      </c>
      <c r="I38" s="9">
        <v>5</v>
      </c>
      <c r="J38" s="9">
        <v>10</v>
      </c>
      <c r="K38" s="9">
        <v>2</v>
      </c>
      <c r="L38" s="9">
        <v>5674175</v>
      </c>
      <c r="M38" s="7"/>
      <c r="N38" s="15"/>
    </row>
    <row r="39" spans="1:14" ht="13.5">
      <c r="A39" s="16">
        <v>36341</v>
      </c>
      <c r="B39" s="9"/>
      <c r="C39" s="9"/>
      <c r="D39" s="9">
        <v>3928901</v>
      </c>
      <c r="E39" s="9">
        <v>741970</v>
      </c>
      <c r="F39" s="9">
        <v>128010</v>
      </c>
      <c r="G39" s="9">
        <v>121118</v>
      </c>
      <c r="H39" s="9">
        <v>53709</v>
      </c>
      <c r="I39" s="9">
        <v>5</v>
      </c>
      <c r="J39" s="9">
        <v>6</v>
      </c>
      <c r="K39" s="9">
        <v>1</v>
      </c>
      <c r="L39" s="9">
        <v>4973720</v>
      </c>
      <c r="M39" s="7"/>
      <c r="N39" s="15"/>
    </row>
    <row r="40" spans="1:14" ht="13.5">
      <c r="A40" s="16">
        <v>36433</v>
      </c>
      <c r="B40" s="9"/>
      <c r="C40" s="9"/>
      <c r="D40" s="9">
        <v>3900550</v>
      </c>
      <c r="E40" s="9">
        <v>725960</v>
      </c>
      <c r="F40" s="9">
        <v>131135</v>
      </c>
      <c r="G40" s="9">
        <v>125928</v>
      </c>
      <c r="H40" s="9">
        <v>34013</v>
      </c>
      <c r="I40" s="9">
        <v>20</v>
      </c>
      <c r="J40" s="9">
        <v>17</v>
      </c>
      <c r="K40" s="9">
        <v>5</v>
      </c>
      <c r="L40" s="9">
        <v>4917628</v>
      </c>
      <c r="M40" s="7"/>
      <c r="N40" s="15"/>
    </row>
    <row r="41" spans="1:14" ht="13.5">
      <c r="A41" s="16">
        <v>36525</v>
      </c>
      <c r="B41" s="9"/>
      <c r="C41" s="9"/>
      <c r="D41" s="9">
        <v>3310800</v>
      </c>
      <c r="E41" s="9">
        <v>779550</v>
      </c>
      <c r="F41" s="9">
        <v>141165</v>
      </c>
      <c r="G41" s="9">
        <v>143840</v>
      </c>
      <c r="H41" s="9">
        <v>19104</v>
      </c>
      <c r="I41" s="9">
        <v>18</v>
      </c>
      <c r="J41" s="9">
        <v>28</v>
      </c>
      <c r="K41" s="9">
        <v>2</v>
      </c>
      <c r="L41" s="9">
        <v>4394507</v>
      </c>
      <c r="M41" s="7"/>
      <c r="N41" s="15"/>
    </row>
    <row r="42" spans="1:14" ht="13.5">
      <c r="A42" s="16">
        <v>36616</v>
      </c>
      <c r="B42" s="9"/>
      <c r="C42" s="9"/>
      <c r="D42" s="9">
        <v>9320250</v>
      </c>
      <c r="E42" s="9">
        <v>1258430</v>
      </c>
      <c r="F42" s="9">
        <v>184515</v>
      </c>
      <c r="G42" s="9">
        <v>180658</v>
      </c>
      <c r="H42" s="9">
        <v>8892</v>
      </c>
      <c r="I42" s="9">
        <v>49</v>
      </c>
      <c r="J42" s="9">
        <v>28</v>
      </c>
      <c r="K42" s="9">
        <v>6</v>
      </c>
      <c r="L42" s="9">
        <v>10952828</v>
      </c>
      <c r="M42" s="7"/>
      <c r="N42" s="15"/>
    </row>
    <row r="43" spans="1:14" ht="13.5">
      <c r="A43" s="16">
        <v>36707</v>
      </c>
      <c r="B43" s="9"/>
      <c r="C43" s="9">
        <v>198700</v>
      </c>
      <c r="D43" s="9">
        <v>6006050</v>
      </c>
      <c r="E43" s="9">
        <v>1088210</v>
      </c>
      <c r="F43" s="9">
        <v>185740</v>
      </c>
      <c r="G43" s="9">
        <v>174376</v>
      </c>
      <c r="H43" s="9">
        <v>3683</v>
      </c>
      <c r="I43" s="9">
        <v>22</v>
      </c>
      <c r="J43" s="9">
        <v>43</v>
      </c>
      <c r="K43" s="9">
        <v>2</v>
      </c>
      <c r="L43" s="9">
        <v>7656826</v>
      </c>
      <c r="M43" s="7"/>
      <c r="N43" s="15"/>
    </row>
    <row r="44" spans="1:14" ht="13.5">
      <c r="A44" s="16">
        <v>36799</v>
      </c>
      <c r="B44" s="9"/>
      <c r="C44" s="9">
        <v>1645600</v>
      </c>
      <c r="D44" s="9">
        <v>4437450</v>
      </c>
      <c r="E44" s="9">
        <v>1134470</v>
      </c>
      <c r="F44" s="9">
        <v>194090</v>
      </c>
      <c r="G44" s="9">
        <v>138844</v>
      </c>
      <c r="H44" s="9">
        <v>1867</v>
      </c>
      <c r="I44" s="9">
        <v>19</v>
      </c>
      <c r="J44" s="9">
        <v>15</v>
      </c>
      <c r="K44" s="9">
        <v>2</v>
      </c>
      <c r="L44" s="9">
        <v>7552357</v>
      </c>
      <c r="M44" s="7"/>
      <c r="N44" s="15"/>
    </row>
    <row r="45" spans="1:14" ht="13.5">
      <c r="A45" s="16">
        <v>36891</v>
      </c>
      <c r="B45" s="9"/>
      <c r="C45" s="9">
        <v>2449900</v>
      </c>
      <c r="D45" s="9">
        <v>3414100</v>
      </c>
      <c r="E45" s="9">
        <v>1086850</v>
      </c>
      <c r="F45" s="9">
        <v>207840</v>
      </c>
      <c r="G45" s="9">
        <v>61252</v>
      </c>
      <c r="H45" s="9">
        <v>1178</v>
      </c>
      <c r="I45" s="9">
        <v>5</v>
      </c>
      <c r="J45" s="9">
        <v>9</v>
      </c>
      <c r="K45" s="9">
        <v>1</v>
      </c>
      <c r="L45" s="9">
        <v>7221135</v>
      </c>
      <c r="M45" s="7"/>
      <c r="N45" s="15"/>
    </row>
    <row r="46" spans="1:14" ht="13.5">
      <c r="A46" s="16">
        <v>36981</v>
      </c>
      <c r="B46" s="9"/>
      <c r="C46" s="9">
        <v>5150500</v>
      </c>
      <c r="D46" s="9">
        <v>4455850</v>
      </c>
      <c r="E46" s="9">
        <v>1082440</v>
      </c>
      <c r="F46" s="9">
        <v>226065</v>
      </c>
      <c r="G46" s="9">
        <v>14851</v>
      </c>
      <c r="H46" s="9">
        <v>852</v>
      </c>
      <c r="I46" s="9">
        <v>15</v>
      </c>
      <c r="J46" s="9">
        <v>9</v>
      </c>
      <c r="K46" s="9">
        <v>2</v>
      </c>
      <c r="L46" s="9">
        <v>10930584</v>
      </c>
      <c r="M46" s="7"/>
      <c r="N46" s="15"/>
    </row>
    <row r="47" spans="1:14" ht="13.5">
      <c r="A47" s="16">
        <v>37072</v>
      </c>
      <c r="B47" s="9"/>
      <c r="C47" s="9">
        <v>4479200</v>
      </c>
      <c r="D47" s="9">
        <v>3442750</v>
      </c>
      <c r="E47" s="9">
        <v>783620</v>
      </c>
      <c r="F47" s="9">
        <v>198600</v>
      </c>
      <c r="G47" s="9">
        <v>5125</v>
      </c>
      <c r="H47" s="9">
        <v>502</v>
      </c>
      <c r="I47" s="9">
        <v>13</v>
      </c>
      <c r="J47" s="9">
        <v>13</v>
      </c>
      <c r="K47" s="9">
        <v>2</v>
      </c>
      <c r="L47" s="9">
        <v>8909825</v>
      </c>
      <c r="M47" s="7"/>
      <c r="N47" s="15"/>
    </row>
    <row r="48" spans="1:14" ht="13.5">
      <c r="A48" s="16">
        <v>37164</v>
      </c>
      <c r="B48" s="7"/>
      <c r="C48" s="7">
        <v>5132000</v>
      </c>
      <c r="D48" s="8">
        <v>3509400</v>
      </c>
      <c r="E48" s="8">
        <v>1000280</v>
      </c>
      <c r="F48" s="8">
        <v>224370</v>
      </c>
      <c r="G48" s="8">
        <v>2512</v>
      </c>
      <c r="H48" s="8">
        <v>418</v>
      </c>
      <c r="I48" s="8">
        <v>6</v>
      </c>
      <c r="J48" s="8">
        <v>5</v>
      </c>
      <c r="K48" s="8"/>
      <c r="L48" s="8">
        <v>9868991</v>
      </c>
      <c r="M48" s="8"/>
      <c r="N48" s="15"/>
    </row>
    <row r="49" spans="1:14" ht="13.5">
      <c r="A49" s="16">
        <v>37256</v>
      </c>
      <c r="B49" s="9"/>
      <c r="C49" s="9">
        <v>4750800</v>
      </c>
      <c r="D49" s="9">
        <v>3171000</v>
      </c>
      <c r="E49" s="9">
        <v>953130</v>
      </c>
      <c r="F49" s="9">
        <v>214285</v>
      </c>
      <c r="G49" s="9">
        <v>1294</v>
      </c>
      <c r="H49" s="9">
        <v>224</v>
      </c>
      <c r="I49" s="9">
        <v>3</v>
      </c>
      <c r="J49" s="9">
        <v>4</v>
      </c>
      <c r="K49" s="9">
        <v>1</v>
      </c>
      <c r="L49" s="9">
        <v>9090741</v>
      </c>
      <c r="M49" s="7"/>
      <c r="N49" s="15"/>
    </row>
    <row r="50" spans="1:14" ht="13.5">
      <c r="A50" s="16">
        <v>37346</v>
      </c>
      <c r="B50" s="9"/>
      <c r="C50" s="9">
        <v>7708400</v>
      </c>
      <c r="D50" s="9">
        <v>4589050</v>
      </c>
      <c r="E50" s="9">
        <v>1183240</v>
      </c>
      <c r="F50" s="9">
        <v>256785</v>
      </c>
      <c r="G50" s="9">
        <v>810</v>
      </c>
      <c r="H50" s="9">
        <v>207</v>
      </c>
      <c r="I50" s="9">
        <v>5</v>
      </c>
      <c r="J50" s="9">
        <v>6</v>
      </c>
      <c r="K50" s="9"/>
      <c r="L50" s="9">
        <v>13738503</v>
      </c>
      <c r="M50" s="7"/>
      <c r="N50" s="15"/>
    </row>
    <row r="51" spans="1:14" ht="13.5">
      <c r="A51" s="16">
        <v>37437</v>
      </c>
      <c r="B51" s="9"/>
      <c r="C51" s="9">
        <v>7339400</v>
      </c>
      <c r="D51" s="9">
        <v>4631750</v>
      </c>
      <c r="E51" s="9">
        <v>1178320</v>
      </c>
      <c r="F51" s="9">
        <v>250285</v>
      </c>
      <c r="G51" s="9">
        <v>720</v>
      </c>
      <c r="H51" s="9">
        <v>202</v>
      </c>
      <c r="I51" s="9">
        <v>9</v>
      </c>
      <c r="J51" s="9">
        <v>11</v>
      </c>
      <c r="K51" s="9">
        <v>4</v>
      </c>
      <c r="L51" s="9">
        <v>13400701</v>
      </c>
      <c r="M51" s="7"/>
      <c r="N51" s="15"/>
    </row>
    <row r="52" spans="1:14" ht="13.5">
      <c r="A52" s="16">
        <v>37529</v>
      </c>
      <c r="B52" s="7"/>
      <c r="C52" s="10">
        <v>7824907</v>
      </c>
      <c r="D52" s="10">
        <v>5440815</v>
      </c>
      <c r="E52" s="10">
        <v>1186996</v>
      </c>
      <c r="F52" s="10">
        <v>246956</v>
      </c>
      <c r="G52" s="10">
        <v>472</v>
      </c>
      <c r="H52" s="10">
        <v>100</v>
      </c>
      <c r="I52" s="10">
        <v>10</v>
      </c>
      <c r="J52" s="10">
        <v>9</v>
      </c>
      <c r="K52" s="10">
        <v>1</v>
      </c>
      <c r="L52" s="10">
        <v>14700265</v>
      </c>
      <c r="M52" s="10"/>
      <c r="N52" s="15"/>
    </row>
    <row r="53" spans="1:14" ht="13.5">
      <c r="A53" s="16">
        <v>37621</v>
      </c>
      <c r="B53" s="7"/>
      <c r="C53" s="10">
        <v>7647800</v>
      </c>
      <c r="D53" s="10">
        <v>4938950</v>
      </c>
      <c r="E53" s="10">
        <v>1110000</v>
      </c>
      <c r="F53" s="10">
        <v>244200</v>
      </c>
      <c r="G53" s="10">
        <v>334</v>
      </c>
      <c r="H53" s="10">
        <v>115</v>
      </c>
      <c r="I53" s="10">
        <v>6</v>
      </c>
      <c r="J53" s="10">
        <v>4</v>
      </c>
      <c r="K53" s="10">
        <v>1</v>
      </c>
      <c r="L53" s="10">
        <f aca="true" t="shared" si="0" ref="L53:L80">SUM(C53:K53)</f>
        <v>13941410</v>
      </c>
      <c r="M53" s="10"/>
      <c r="N53" s="15"/>
    </row>
    <row r="54" spans="1:14" ht="13.5">
      <c r="A54" s="16">
        <v>37711</v>
      </c>
      <c r="B54" s="9"/>
      <c r="C54" s="10">
        <v>10236200</v>
      </c>
      <c r="D54" s="10">
        <v>6080800</v>
      </c>
      <c r="E54" s="10">
        <v>1422170</v>
      </c>
      <c r="F54" s="10">
        <v>301730</v>
      </c>
      <c r="G54" s="10">
        <v>210</v>
      </c>
      <c r="H54" s="10">
        <v>54</v>
      </c>
      <c r="I54" s="10">
        <v>3</v>
      </c>
      <c r="J54" s="10">
        <v>5</v>
      </c>
      <c r="K54" s="10">
        <v>1</v>
      </c>
      <c r="L54" s="10">
        <f t="shared" si="0"/>
        <v>18041173</v>
      </c>
      <c r="M54" s="10"/>
      <c r="N54" s="15"/>
    </row>
    <row r="55" spans="1:14" ht="13.5">
      <c r="A55" s="16">
        <v>37802</v>
      </c>
      <c r="B55" s="7"/>
      <c r="C55" s="10">
        <v>8216900</v>
      </c>
      <c r="D55" s="10">
        <v>4883200</v>
      </c>
      <c r="E55" s="10">
        <v>1302680</v>
      </c>
      <c r="F55" s="10">
        <v>279550</v>
      </c>
      <c r="G55" s="10">
        <v>129</v>
      </c>
      <c r="H55" s="10">
        <v>59</v>
      </c>
      <c r="I55" s="10">
        <v>1</v>
      </c>
      <c r="J55" s="10">
        <v>2</v>
      </c>
      <c r="K55" s="10"/>
      <c r="L55" s="10">
        <f t="shared" si="0"/>
        <v>14682521</v>
      </c>
      <c r="M55" s="10"/>
      <c r="N55" s="15"/>
    </row>
    <row r="56" spans="1:14" ht="13.5">
      <c r="A56" s="16">
        <v>37894</v>
      </c>
      <c r="B56" s="7"/>
      <c r="C56" s="10">
        <v>9972600</v>
      </c>
      <c r="D56" s="10">
        <v>5966950</v>
      </c>
      <c r="E56" s="10">
        <v>1370150</v>
      </c>
      <c r="F56" s="10">
        <v>287605</v>
      </c>
      <c r="G56" s="10">
        <v>96</v>
      </c>
      <c r="H56" s="10">
        <v>27</v>
      </c>
      <c r="I56" s="10">
        <v>4</v>
      </c>
      <c r="J56" s="10">
        <v>4</v>
      </c>
      <c r="K56" s="10">
        <v>1</v>
      </c>
      <c r="L56" s="10">
        <f t="shared" si="0"/>
        <v>17597437</v>
      </c>
      <c r="M56" s="10"/>
      <c r="N56" s="15"/>
    </row>
    <row r="57" spans="1:14" ht="13.5">
      <c r="A57" s="16">
        <v>37986</v>
      </c>
      <c r="B57" s="7"/>
      <c r="C57" s="10">
        <v>10217500</v>
      </c>
      <c r="D57" s="10">
        <v>5864950</v>
      </c>
      <c r="E57" s="10">
        <v>1369880</v>
      </c>
      <c r="F57" s="10">
        <v>309520</v>
      </c>
      <c r="G57" s="10">
        <v>175</v>
      </c>
      <c r="H57" s="10">
        <v>45</v>
      </c>
      <c r="I57" s="10">
        <v>3</v>
      </c>
      <c r="J57" s="10">
        <v>3</v>
      </c>
      <c r="K57" s="10">
        <v>1</v>
      </c>
      <c r="L57" s="10">
        <f t="shared" si="0"/>
        <v>17762077</v>
      </c>
      <c r="M57" s="10"/>
      <c r="N57" s="15"/>
    </row>
    <row r="58" spans="1:14" ht="13.5">
      <c r="A58" s="16">
        <v>38077</v>
      </c>
      <c r="B58" s="9"/>
      <c r="C58" s="10">
        <v>15249400</v>
      </c>
      <c r="D58" s="10">
        <v>7929950</v>
      </c>
      <c r="E58" s="10">
        <v>1738370</v>
      </c>
      <c r="F58" s="10">
        <v>361645</v>
      </c>
      <c r="G58" s="10">
        <v>87</v>
      </c>
      <c r="H58" s="10">
        <v>24</v>
      </c>
      <c r="I58" s="10">
        <v>2</v>
      </c>
      <c r="J58" s="10">
        <v>3</v>
      </c>
      <c r="K58" s="10"/>
      <c r="L58" s="10">
        <f t="shared" si="0"/>
        <v>25279481</v>
      </c>
      <c r="N58" s="15"/>
    </row>
    <row r="59" spans="1:14" ht="13.5">
      <c r="A59" s="16">
        <v>38168</v>
      </c>
      <c r="B59" s="7"/>
      <c r="C59" s="10">
        <v>13494912</v>
      </c>
      <c r="D59" s="10">
        <v>7434751</v>
      </c>
      <c r="E59" s="10">
        <v>1808680</v>
      </c>
      <c r="F59" s="10">
        <v>278495</v>
      </c>
      <c r="G59" s="10">
        <v>184</v>
      </c>
      <c r="H59" s="10">
        <v>39</v>
      </c>
      <c r="I59" s="10">
        <v>2</v>
      </c>
      <c r="J59" s="10">
        <v>2</v>
      </c>
      <c r="K59" s="10"/>
      <c r="L59" s="10">
        <f t="shared" si="0"/>
        <v>23017065</v>
      </c>
      <c r="N59" s="15"/>
    </row>
    <row r="60" spans="1:14" ht="13.5">
      <c r="A60" s="16">
        <v>38260</v>
      </c>
      <c r="B60" s="7"/>
      <c r="C60" s="10">
        <v>13976100</v>
      </c>
      <c r="D60" s="10">
        <v>7452600</v>
      </c>
      <c r="E60" s="10">
        <v>1716180</v>
      </c>
      <c r="F60" s="10">
        <v>251525</v>
      </c>
      <c r="G60" s="10">
        <v>60</v>
      </c>
      <c r="H60" s="10">
        <v>22</v>
      </c>
      <c r="I60" s="10">
        <v>2</v>
      </c>
      <c r="J60" s="10">
        <v>1</v>
      </c>
      <c r="K60" s="10"/>
      <c r="L60" s="10">
        <f t="shared" si="0"/>
        <v>23396490</v>
      </c>
      <c r="M60" s="10"/>
      <c r="N60" s="15"/>
    </row>
    <row r="61" spans="1:14" ht="13.5">
      <c r="A61" s="16">
        <v>38352</v>
      </c>
      <c r="B61" s="7"/>
      <c r="C61" s="10">
        <v>14542902</v>
      </c>
      <c r="D61" s="10">
        <v>8024150</v>
      </c>
      <c r="E61" s="10">
        <v>1825600</v>
      </c>
      <c r="F61" s="10">
        <v>285405</v>
      </c>
      <c r="G61" s="10">
        <v>160</v>
      </c>
      <c r="H61" s="10">
        <v>68</v>
      </c>
      <c r="I61" s="10">
        <v>2</v>
      </c>
      <c r="J61" s="10">
        <v>3</v>
      </c>
      <c r="K61" s="10"/>
      <c r="L61" s="10">
        <f t="shared" si="0"/>
        <v>24678290</v>
      </c>
      <c r="M61" s="10"/>
      <c r="N61" s="15"/>
    </row>
    <row r="62" spans="1:14" ht="13.5">
      <c r="A62" s="16">
        <v>38442</v>
      </c>
      <c r="B62" s="9"/>
      <c r="C62" s="9">
        <v>16960314</v>
      </c>
      <c r="D62" s="9">
        <v>8182648</v>
      </c>
      <c r="E62" s="9">
        <v>1850453</v>
      </c>
      <c r="F62" s="9">
        <v>286296</v>
      </c>
      <c r="G62" s="9">
        <v>76</v>
      </c>
      <c r="H62" s="9">
        <v>16</v>
      </c>
      <c r="I62" s="9">
        <v>2</v>
      </c>
      <c r="J62" s="9">
        <v>3</v>
      </c>
      <c r="K62" s="9"/>
      <c r="L62" s="10">
        <f t="shared" si="0"/>
        <v>27279808</v>
      </c>
      <c r="N62" s="15"/>
    </row>
    <row r="63" spans="1:14" ht="13.5">
      <c r="A63" s="16">
        <v>38533</v>
      </c>
      <c r="B63" s="7"/>
      <c r="C63" s="9">
        <v>16749005</v>
      </c>
      <c r="D63" s="9">
        <v>8506752</v>
      </c>
      <c r="E63" s="9">
        <v>2028191</v>
      </c>
      <c r="F63" s="9">
        <v>292855</v>
      </c>
      <c r="G63" s="9">
        <v>50</v>
      </c>
      <c r="H63" s="9">
        <v>27</v>
      </c>
      <c r="I63" s="9">
        <v>5</v>
      </c>
      <c r="J63" s="9">
        <v>2</v>
      </c>
      <c r="K63" s="9"/>
      <c r="L63" s="10">
        <f t="shared" si="0"/>
        <v>27576887</v>
      </c>
      <c r="N63" s="15"/>
    </row>
    <row r="64" spans="1:14" ht="13.5">
      <c r="A64" s="16">
        <v>38625</v>
      </c>
      <c r="B64" s="7"/>
      <c r="C64" s="9">
        <v>16837100</v>
      </c>
      <c r="D64" s="9">
        <v>8378650</v>
      </c>
      <c r="E64" s="9">
        <v>2097470</v>
      </c>
      <c r="F64" s="9">
        <v>291105</v>
      </c>
      <c r="G64" s="9">
        <v>33</v>
      </c>
      <c r="H64" s="9">
        <v>9</v>
      </c>
      <c r="I64" s="9"/>
      <c r="J64" s="9">
        <v>2</v>
      </c>
      <c r="K64" s="9"/>
      <c r="L64" s="10">
        <f t="shared" si="0"/>
        <v>27604369</v>
      </c>
      <c r="M64" s="10"/>
      <c r="N64" s="15"/>
    </row>
    <row r="65" spans="1:14" ht="13.5">
      <c r="A65" s="16">
        <v>38717</v>
      </c>
      <c r="B65" s="9"/>
      <c r="C65" s="9">
        <v>15009900</v>
      </c>
      <c r="D65" s="9">
        <v>7593650</v>
      </c>
      <c r="E65" s="9">
        <v>1997130</v>
      </c>
      <c r="F65" s="9">
        <v>298085</v>
      </c>
      <c r="G65" s="9">
        <v>64</v>
      </c>
      <c r="H65" s="9">
        <v>16</v>
      </c>
      <c r="I65" s="9">
        <v>3</v>
      </c>
      <c r="J65" s="9">
        <v>2</v>
      </c>
      <c r="K65" s="9">
        <v>1</v>
      </c>
      <c r="L65" s="10">
        <f t="shared" si="0"/>
        <v>24898851</v>
      </c>
      <c r="M65" s="7"/>
      <c r="N65" s="15"/>
    </row>
    <row r="66" spans="1:14" ht="13.5">
      <c r="A66" s="16">
        <v>38807</v>
      </c>
      <c r="B66" s="9"/>
      <c r="C66" s="9">
        <v>20914939</v>
      </c>
      <c r="D66" s="9">
        <v>10063162</v>
      </c>
      <c r="E66" s="9">
        <v>2329837</v>
      </c>
      <c r="F66" s="9">
        <v>344065</v>
      </c>
      <c r="G66" s="9">
        <v>57</v>
      </c>
      <c r="H66" s="9">
        <v>24</v>
      </c>
      <c r="I66" s="9">
        <v>1</v>
      </c>
      <c r="J66" s="9">
        <v>1</v>
      </c>
      <c r="K66" s="9"/>
      <c r="L66" s="10">
        <f t="shared" si="0"/>
        <v>33652086</v>
      </c>
      <c r="M66" s="10"/>
      <c r="N66" s="15"/>
    </row>
    <row r="67" spans="1:14" ht="13.5">
      <c r="A67" s="16">
        <v>38898</v>
      </c>
      <c r="B67" s="9"/>
      <c r="C67" s="11">
        <v>18250400</v>
      </c>
      <c r="D67" s="11">
        <v>9168400</v>
      </c>
      <c r="E67" s="11">
        <v>2328160</v>
      </c>
      <c r="F67" s="11">
        <v>329430</v>
      </c>
      <c r="G67" s="11">
        <v>78</v>
      </c>
      <c r="H67" s="11">
        <v>25</v>
      </c>
      <c r="I67" s="11">
        <v>1</v>
      </c>
      <c r="J67" s="11">
        <v>1</v>
      </c>
      <c r="K67" s="15"/>
      <c r="L67" s="10">
        <f t="shared" si="0"/>
        <v>30076495</v>
      </c>
      <c r="M67" s="10"/>
      <c r="N67" s="15"/>
    </row>
    <row r="68" spans="1:14" ht="13.5">
      <c r="A68" s="16">
        <v>38990</v>
      </c>
      <c r="B68" s="7"/>
      <c r="C68" s="11">
        <v>18940710</v>
      </c>
      <c r="D68" s="11">
        <v>9591203</v>
      </c>
      <c r="E68" s="11">
        <v>2373882</v>
      </c>
      <c r="F68" s="11">
        <v>324345</v>
      </c>
      <c r="G68" s="11">
        <v>31</v>
      </c>
      <c r="H68" s="11">
        <v>19</v>
      </c>
      <c r="I68" s="11">
        <v>1</v>
      </c>
      <c r="J68" s="11">
        <v>1</v>
      </c>
      <c r="K68" s="15"/>
      <c r="L68" s="10">
        <f t="shared" si="0"/>
        <v>31230192</v>
      </c>
      <c r="M68" s="7"/>
      <c r="N68" s="15"/>
    </row>
    <row r="69" spans="1:14" ht="13.5">
      <c r="A69" s="16">
        <v>39082</v>
      </c>
      <c r="B69" s="7"/>
      <c r="C69" s="11">
        <v>17740101</v>
      </c>
      <c r="D69" s="11">
        <v>9509750</v>
      </c>
      <c r="E69" s="11">
        <v>2236440</v>
      </c>
      <c r="F69" s="11">
        <v>326440</v>
      </c>
      <c r="G69" s="11">
        <v>28</v>
      </c>
      <c r="H69" s="11">
        <v>12</v>
      </c>
      <c r="I69" s="11">
        <v>1</v>
      </c>
      <c r="J69" s="11">
        <v>1</v>
      </c>
      <c r="K69" s="15"/>
      <c r="L69" s="10">
        <f t="shared" si="0"/>
        <v>29812773</v>
      </c>
      <c r="M69" s="10"/>
      <c r="N69" s="15"/>
    </row>
    <row r="70" spans="1:14" ht="13.5">
      <c r="A70" s="16">
        <v>39172</v>
      </c>
      <c r="B70" s="9"/>
      <c r="C70" s="9">
        <v>26257480</v>
      </c>
      <c r="D70" s="9">
        <v>11698210</v>
      </c>
      <c r="E70" s="9">
        <v>2559173</v>
      </c>
      <c r="F70" s="9">
        <v>362620</v>
      </c>
      <c r="G70" s="9">
        <v>30</v>
      </c>
      <c r="H70" s="9">
        <v>11</v>
      </c>
      <c r="I70" s="9">
        <v>1</v>
      </c>
      <c r="J70" s="9">
        <v>1</v>
      </c>
      <c r="K70" s="9"/>
      <c r="L70" s="10">
        <f t="shared" si="0"/>
        <v>40877526</v>
      </c>
      <c r="M70" s="10"/>
      <c r="N70" s="15"/>
    </row>
    <row r="71" spans="1:14" ht="13.5">
      <c r="A71" s="16">
        <v>39263</v>
      </c>
      <c r="B71" s="9"/>
      <c r="C71" s="11">
        <v>23155602</v>
      </c>
      <c r="D71" s="11">
        <v>10502550</v>
      </c>
      <c r="E71" s="11">
        <v>1978740</v>
      </c>
      <c r="F71" s="11">
        <v>360490</v>
      </c>
      <c r="G71" s="11">
        <v>43.9</v>
      </c>
      <c r="H71" s="11">
        <v>17.79</v>
      </c>
      <c r="I71" s="11">
        <v>2</v>
      </c>
      <c r="J71" s="11">
        <v>3</v>
      </c>
      <c r="K71" s="11">
        <v>1</v>
      </c>
      <c r="L71" s="10">
        <f t="shared" si="0"/>
        <v>35997449.69</v>
      </c>
      <c r="M71" s="10"/>
      <c r="N71" s="15"/>
    </row>
    <row r="72" spans="1:14" ht="13.5">
      <c r="A72" s="16">
        <v>39355</v>
      </c>
      <c r="B72" s="9"/>
      <c r="C72" s="11">
        <v>24776931</v>
      </c>
      <c r="D72" s="11">
        <v>10152254</v>
      </c>
      <c r="E72" s="11">
        <v>1935321</v>
      </c>
      <c r="F72" s="11">
        <v>347511</v>
      </c>
      <c r="G72" s="11">
        <v>112</v>
      </c>
      <c r="H72" s="11">
        <v>47</v>
      </c>
      <c r="I72" s="11">
        <v>4</v>
      </c>
      <c r="J72" s="11">
        <v>4</v>
      </c>
      <c r="K72" s="11">
        <v>1</v>
      </c>
      <c r="L72" s="10">
        <f t="shared" si="0"/>
        <v>37212185</v>
      </c>
      <c r="M72" s="10"/>
      <c r="N72" s="15"/>
    </row>
    <row r="73" spans="1:14" ht="13.5">
      <c r="A73" s="16">
        <v>39447</v>
      </c>
      <c r="B73" s="11"/>
      <c r="C73" s="11">
        <v>27094205</v>
      </c>
      <c r="D73" s="11">
        <v>10456701</v>
      </c>
      <c r="E73" s="11">
        <v>2013430</v>
      </c>
      <c r="F73" s="11">
        <v>375865</v>
      </c>
      <c r="G73" s="11">
        <v>21</v>
      </c>
      <c r="H73" s="11">
        <v>8</v>
      </c>
      <c r="I73" s="15"/>
      <c r="J73" s="15"/>
      <c r="K73" s="15"/>
      <c r="L73" s="10">
        <f t="shared" si="0"/>
        <v>39940230</v>
      </c>
      <c r="M73" s="10"/>
      <c r="N73" s="15"/>
    </row>
    <row r="74" spans="1:14" ht="13.5">
      <c r="A74" s="16">
        <v>39538</v>
      </c>
      <c r="B74" s="9"/>
      <c r="C74" s="11">
        <v>33874022</v>
      </c>
      <c r="D74" s="11">
        <v>12088706</v>
      </c>
      <c r="E74" s="11">
        <v>2251681</v>
      </c>
      <c r="F74" s="11">
        <v>379160</v>
      </c>
      <c r="G74" s="11">
        <v>10</v>
      </c>
      <c r="H74" s="11">
        <v>8</v>
      </c>
      <c r="I74" s="11">
        <v>1</v>
      </c>
      <c r="J74" s="11">
        <v>1</v>
      </c>
      <c r="K74" s="15"/>
      <c r="L74" s="10">
        <f t="shared" si="0"/>
        <v>48593589</v>
      </c>
      <c r="M74" s="10"/>
      <c r="N74" s="15"/>
    </row>
    <row r="75" spans="1:14" ht="13.5">
      <c r="A75" s="16">
        <v>39629</v>
      </c>
      <c r="B75" s="9"/>
      <c r="C75" s="11">
        <v>31234419</v>
      </c>
      <c r="D75" s="11">
        <v>11305201</v>
      </c>
      <c r="E75" s="11">
        <v>2264921</v>
      </c>
      <c r="F75" s="11">
        <v>368370</v>
      </c>
      <c r="G75" s="11">
        <v>33</v>
      </c>
      <c r="H75" s="11">
        <v>15</v>
      </c>
      <c r="I75" s="11">
        <v>4</v>
      </c>
      <c r="J75" s="11">
        <v>2</v>
      </c>
      <c r="K75" s="15"/>
      <c r="L75" s="10">
        <f t="shared" si="0"/>
        <v>45172965</v>
      </c>
      <c r="M75" s="10"/>
      <c r="N75" s="15"/>
    </row>
    <row r="76" spans="1:14" ht="13.5">
      <c r="A76" s="16">
        <v>39721</v>
      </c>
      <c r="B76" s="9"/>
      <c r="C76" s="11">
        <v>33848732</v>
      </c>
      <c r="D76" s="11">
        <v>11680461</v>
      </c>
      <c r="E76" s="11">
        <v>2189074</v>
      </c>
      <c r="F76" s="11">
        <v>342380</v>
      </c>
      <c r="G76" s="11">
        <v>10</v>
      </c>
      <c r="H76" s="11">
        <v>4</v>
      </c>
      <c r="I76" s="11">
        <v>2</v>
      </c>
      <c r="J76" s="11">
        <v>3</v>
      </c>
      <c r="K76" s="11"/>
      <c r="L76" s="10">
        <f t="shared" si="0"/>
        <v>48060666</v>
      </c>
      <c r="M76" s="10"/>
      <c r="N76" s="15"/>
    </row>
    <row r="77" spans="1:14" ht="13.5">
      <c r="A77" s="16">
        <v>39813</v>
      </c>
      <c r="B77" s="11"/>
      <c r="C77" s="11">
        <v>34129836</v>
      </c>
      <c r="D77" s="11">
        <v>11746856</v>
      </c>
      <c r="E77" s="11">
        <v>2106703</v>
      </c>
      <c r="F77" s="11">
        <v>343910</v>
      </c>
      <c r="G77" s="11">
        <v>18</v>
      </c>
      <c r="H77" s="11">
        <v>5</v>
      </c>
      <c r="I77" s="11">
        <v>5</v>
      </c>
      <c r="J77" s="11">
        <v>2</v>
      </c>
      <c r="K77" s="15"/>
      <c r="L77" s="10">
        <f t="shared" si="0"/>
        <v>48327335</v>
      </c>
      <c r="M77" s="10"/>
      <c r="N77" s="15"/>
    </row>
    <row r="78" spans="1:14" ht="13.5">
      <c r="A78" s="16">
        <v>39903</v>
      </c>
      <c r="B78" s="9"/>
      <c r="C78" s="11">
        <v>40898124</v>
      </c>
      <c r="D78" s="11">
        <v>12203902</v>
      </c>
      <c r="E78" s="11">
        <v>2334751</v>
      </c>
      <c r="F78" s="11">
        <v>381000</v>
      </c>
      <c r="G78" s="11">
        <v>6</v>
      </c>
      <c r="H78" s="11">
        <v>6</v>
      </c>
      <c r="I78" s="11">
        <v>1</v>
      </c>
      <c r="J78" s="11">
        <v>2</v>
      </c>
      <c r="K78" s="15"/>
      <c r="L78" s="15">
        <f t="shared" si="0"/>
        <v>55817792</v>
      </c>
      <c r="M78" s="10"/>
      <c r="N78" s="15"/>
    </row>
    <row r="79" spans="1:14" ht="13.5">
      <c r="A79" s="16">
        <v>39994</v>
      </c>
      <c r="B79" s="9"/>
      <c r="C79" s="11">
        <v>39416716</v>
      </c>
      <c r="D79" s="11">
        <v>11322800</v>
      </c>
      <c r="E79" s="11">
        <v>2243060.2</v>
      </c>
      <c r="F79" s="11">
        <v>359005.05</v>
      </c>
      <c r="G79" s="11">
        <v>26</v>
      </c>
      <c r="H79" s="11">
        <v>8</v>
      </c>
      <c r="I79" s="11">
        <v>0.7</v>
      </c>
      <c r="J79" s="11">
        <v>0.6</v>
      </c>
      <c r="K79" s="11"/>
      <c r="L79" s="15">
        <f t="shared" si="0"/>
        <v>53341616.550000004</v>
      </c>
      <c r="M79" s="10"/>
      <c r="N79" s="15"/>
    </row>
    <row r="80" spans="1:14" ht="13.5">
      <c r="A80" s="16">
        <v>40086</v>
      </c>
      <c r="B80" s="9"/>
      <c r="C80" s="11">
        <v>44415549</v>
      </c>
      <c r="D80" s="11">
        <v>12215904.5</v>
      </c>
      <c r="E80" s="11">
        <v>2308771.2</v>
      </c>
      <c r="F80" s="11">
        <v>368835</v>
      </c>
      <c r="G80" s="11">
        <v>14</v>
      </c>
      <c r="H80" s="11">
        <v>4</v>
      </c>
      <c r="I80" s="11">
        <v>0.5</v>
      </c>
      <c r="J80" s="11">
        <v>0.4</v>
      </c>
      <c r="K80" s="15"/>
      <c r="L80" s="15">
        <f t="shared" si="0"/>
        <v>59309078.6</v>
      </c>
      <c r="M80" s="10"/>
      <c r="N80" s="15"/>
    </row>
    <row r="81" spans="1:14" ht="13.5">
      <c r="A81" s="16">
        <v>40178</v>
      </c>
      <c r="B81" s="11">
        <v>635890</v>
      </c>
      <c r="C81" s="11">
        <v>45454202</v>
      </c>
      <c r="D81" s="11">
        <v>11814151</v>
      </c>
      <c r="E81" s="11">
        <v>2275910.2</v>
      </c>
      <c r="F81" s="11">
        <v>366510</v>
      </c>
      <c r="G81" s="11">
        <v>14</v>
      </c>
      <c r="H81" s="11">
        <v>5</v>
      </c>
      <c r="I81" s="11">
        <v>1.5</v>
      </c>
      <c r="J81" s="11">
        <v>2</v>
      </c>
      <c r="K81" s="15"/>
      <c r="L81" s="15">
        <f>SUM(B81:K81)</f>
        <v>60546685.7</v>
      </c>
      <c r="M81" s="10"/>
      <c r="N81" s="15"/>
    </row>
    <row r="82" spans="1:14" ht="13.5">
      <c r="A82" s="16">
        <v>40268</v>
      </c>
      <c r="B82" s="11">
        <v>1225520</v>
      </c>
      <c r="C82" s="11">
        <v>47466788</v>
      </c>
      <c r="D82" s="11">
        <v>12177551.5</v>
      </c>
      <c r="E82" s="11">
        <v>2463670.3</v>
      </c>
      <c r="F82" s="11">
        <v>394160</v>
      </c>
      <c r="G82" s="11">
        <v>6</v>
      </c>
      <c r="H82" s="11">
        <v>4</v>
      </c>
      <c r="I82" s="11">
        <v>1.5</v>
      </c>
      <c r="J82" s="11">
        <v>1</v>
      </c>
      <c r="K82" s="11"/>
      <c r="L82" s="15">
        <f>SUM(B82:K82)</f>
        <v>63727702.3</v>
      </c>
      <c r="M82" s="10"/>
      <c r="N82" s="15"/>
    </row>
    <row r="83" spans="1:14" ht="13.5">
      <c r="A83" s="16">
        <v>40359</v>
      </c>
      <c r="B83" s="11">
        <v>1164020</v>
      </c>
      <c r="C83" s="11">
        <v>45880276</v>
      </c>
      <c r="D83" s="11">
        <v>11641702.5</v>
      </c>
      <c r="E83" s="11">
        <v>2374640.4</v>
      </c>
      <c r="F83" s="11">
        <v>367115.1</v>
      </c>
      <c r="G83" s="11">
        <v>12</v>
      </c>
      <c r="H83" s="11">
        <v>5</v>
      </c>
      <c r="I83" s="11">
        <v>1</v>
      </c>
      <c r="J83" s="11">
        <v>1.2</v>
      </c>
      <c r="K83" s="11"/>
      <c r="L83" s="15">
        <f>SUM(B83:K83)</f>
        <v>61427773.2</v>
      </c>
      <c r="M83" s="10"/>
      <c r="N83" s="15"/>
    </row>
    <row r="84" spans="1:14" ht="13.5">
      <c r="A84" s="16">
        <v>40451</v>
      </c>
      <c r="B84" s="11">
        <v>1134500</v>
      </c>
      <c r="C84" s="11">
        <v>45119402</v>
      </c>
      <c r="D84" s="11">
        <v>11581800.5</v>
      </c>
      <c r="E84" s="11">
        <v>2296520.2</v>
      </c>
      <c r="F84" s="11">
        <v>349640.4</v>
      </c>
      <c r="G84" s="11">
        <v>7.46</v>
      </c>
      <c r="H84" s="11">
        <v>0.28</v>
      </c>
      <c r="I84" s="11">
        <v>0.5</v>
      </c>
      <c r="J84" s="11">
        <v>0.4</v>
      </c>
      <c r="K84" s="15"/>
      <c r="L84" s="15">
        <f>SUM(B84:K84)</f>
        <v>60481871.74</v>
      </c>
      <c r="M84" s="10"/>
      <c r="N84" s="15"/>
    </row>
    <row r="85" spans="1:14" ht="13.5">
      <c r="A85" s="16">
        <v>40543</v>
      </c>
      <c r="B85" s="11">
        <v>1191505</v>
      </c>
      <c r="C85" s="11">
        <v>42785729</v>
      </c>
      <c r="D85" s="11">
        <v>11557780</v>
      </c>
      <c r="E85" s="11">
        <v>2365606</v>
      </c>
      <c r="F85" s="11">
        <v>365136</v>
      </c>
      <c r="G85" s="11">
        <v>10</v>
      </c>
      <c r="H85" s="11">
        <v>6</v>
      </c>
      <c r="I85" s="11">
        <v>1</v>
      </c>
      <c r="J85" s="11">
        <v>0</v>
      </c>
      <c r="K85" s="11">
        <v>0</v>
      </c>
      <c r="L85" s="15">
        <f>SUM(B85:J85)</f>
        <v>58265773</v>
      </c>
      <c r="M85" s="10"/>
      <c r="N85" s="15"/>
    </row>
    <row r="86" spans="1:14" ht="13.5">
      <c r="A86" s="16">
        <v>40633</v>
      </c>
      <c r="B86" s="11">
        <v>1830505</v>
      </c>
      <c r="C86" s="11">
        <v>46629245</v>
      </c>
      <c r="D86" s="11">
        <v>11896979</v>
      </c>
      <c r="E86" s="11">
        <v>2400442</v>
      </c>
      <c r="F86" s="11">
        <v>391105</v>
      </c>
      <c r="G86" s="11">
        <v>10</v>
      </c>
      <c r="H86" s="11">
        <v>4</v>
      </c>
      <c r="I86" s="11">
        <v>1</v>
      </c>
      <c r="J86" s="11">
        <v>0</v>
      </c>
      <c r="K86" s="11">
        <v>0</v>
      </c>
      <c r="L86" s="15">
        <f>SUM(B86:J86)</f>
        <v>63148291</v>
      </c>
      <c r="M86" s="10"/>
      <c r="N86" s="15"/>
    </row>
    <row r="87" spans="1:14" ht="13.5">
      <c r="A87" s="16">
        <v>40724</v>
      </c>
      <c r="B87" s="11">
        <v>1361500</v>
      </c>
      <c r="C87" s="11">
        <v>41521664</v>
      </c>
      <c r="D87" s="11">
        <v>11127245</v>
      </c>
      <c r="E87" s="11">
        <v>2433644</v>
      </c>
      <c r="F87" s="11">
        <v>402744</v>
      </c>
      <c r="G87" s="11">
        <v>8</v>
      </c>
      <c r="H87" s="11">
        <v>3</v>
      </c>
      <c r="I87" s="11">
        <v>0</v>
      </c>
      <c r="J87" s="11">
        <v>0</v>
      </c>
      <c r="K87" s="11">
        <v>0</v>
      </c>
      <c r="L87" s="15">
        <f>SUM(B87:J87)</f>
        <v>56846808</v>
      </c>
      <c r="M87" s="10"/>
      <c r="N87" s="15"/>
    </row>
    <row r="88" spans="1:14" ht="13.5">
      <c r="A88" s="16">
        <v>40816</v>
      </c>
      <c r="B88" s="11">
        <v>1439500</v>
      </c>
      <c r="C88" s="11">
        <v>44402234</v>
      </c>
      <c r="D88" s="11">
        <v>11721450</v>
      </c>
      <c r="E88" s="11">
        <v>2466620</v>
      </c>
      <c r="F88" s="11">
        <v>395645</v>
      </c>
      <c r="G88" s="11">
        <v>4</v>
      </c>
      <c r="H88" s="11">
        <v>0</v>
      </c>
      <c r="I88" s="11">
        <v>1</v>
      </c>
      <c r="J88" s="11">
        <v>1</v>
      </c>
      <c r="K88" s="15"/>
      <c r="L88" s="15">
        <f>SUM(B88:J88)</f>
        <v>60425455</v>
      </c>
      <c r="M88" s="10"/>
      <c r="N88" s="15"/>
    </row>
    <row r="89" spans="1:12" ht="13.5">
      <c r="A89" s="16">
        <v>40908</v>
      </c>
      <c r="B89" s="11">
        <v>1199000</v>
      </c>
      <c r="C89" s="11">
        <v>39973108</v>
      </c>
      <c r="D89" s="11">
        <v>10092150</v>
      </c>
      <c r="E89" s="11">
        <v>2314601</v>
      </c>
      <c r="F89" s="11">
        <v>387138</v>
      </c>
      <c r="G89" s="11">
        <v>10</v>
      </c>
      <c r="H89" s="11">
        <v>4</v>
      </c>
      <c r="I89" s="11">
        <v>1</v>
      </c>
      <c r="J89" s="11">
        <v>1</v>
      </c>
      <c r="K89" s="11">
        <v>0</v>
      </c>
      <c r="L89" s="15">
        <v>53966013</v>
      </c>
    </row>
    <row r="90" spans="1:12" ht="13.5">
      <c r="A90" s="16">
        <v>40999</v>
      </c>
      <c r="B90" s="11">
        <v>1682500</v>
      </c>
      <c r="C90" s="11">
        <v>49518746</v>
      </c>
      <c r="D90" s="11">
        <v>12161550</v>
      </c>
      <c r="E90" s="11">
        <v>2534520</v>
      </c>
      <c r="F90" s="11">
        <v>418163</v>
      </c>
      <c r="G90" s="11">
        <v>2</v>
      </c>
      <c r="H90" s="11">
        <v>1</v>
      </c>
      <c r="I90" s="11">
        <v>0</v>
      </c>
      <c r="J90" s="11">
        <v>0</v>
      </c>
      <c r="K90" s="11"/>
      <c r="L90" s="15">
        <v>66315482</v>
      </c>
    </row>
    <row r="91" spans="1:13" ht="13.5">
      <c r="A91" s="16">
        <v>41090</v>
      </c>
      <c r="B91" s="11">
        <v>1380550</v>
      </c>
      <c r="C91" s="11">
        <v>44095841</v>
      </c>
      <c r="D91" s="11">
        <v>10987347</v>
      </c>
      <c r="E91" s="11">
        <v>2427672</v>
      </c>
      <c r="F91" s="11">
        <v>396652</v>
      </c>
      <c r="G91" s="11">
        <v>10</v>
      </c>
      <c r="H91" s="11">
        <v>3</v>
      </c>
      <c r="I91" s="11">
        <v>0</v>
      </c>
      <c r="J91" s="11">
        <v>1</v>
      </c>
      <c r="K91" s="15"/>
      <c r="L91" s="15">
        <v>59288076</v>
      </c>
      <c r="M91" s="10"/>
    </row>
    <row r="92" spans="1:12" ht="13.5">
      <c r="A92" s="16">
        <v>41182</v>
      </c>
      <c r="B92" s="15">
        <v>1475000</v>
      </c>
      <c r="C92" s="15">
        <v>44706805</v>
      </c>
      <c r="D92" s="15">
        <v>10711604</v>
      </c>
      <c r="E92" s="15">
        <v>2425500</v>
      </c>
      <c r="F92" s="15">
        <v>406620</v>
      </c>
      <c r="G92" s="15">
        <v>22</v>
      </c>
      <c r="H92" s="15">
        <v>18</v>
      </c>
      <c r="I92" s="15">
        <v>0</v>
      </c>
      <c r="J92" s="15">
        <v>1</v>
      </c>
      <c r="K92" s="15"/>
      <c r="L92" s="15">
        <v>59725570</v>
      </c>
    </row>
    <row r="93" spans="1:12" ht="13.5">
      <c r="A93" s="16">
        <v>41274</v>
      </c>
      <c r="B93" s="15">
        <v>1382600</v>
      </c>
      <c r="C93" s="15">
        <v>42315216</v>
      </c>
      <c r="D93" s="15">
        <v>10167223</v>
      </c>
      <c r="E93" s="15">
        <v>2066648</v>
      </c>
      <c r="F93" s="15">
        <v>377201</v>
      </c>
      <c r="G93" s="15">
        <v>12</v>
      </c>
      <c r="H93" s="15">
        <v>9</v>
      </c>
      <c r="I93" s="15">
        <v>1</v>
      </c>
      <c r="J93" s="15">
        <v>1</v>
      </c>
      <c r="K93" s="15"/>
      <c r="L93" s="15">
        <v>56308911</v>
      </c>
    </row>
    <row r="96" ht="13.5">
      <c r="M96" s="10"/>
    </row>
    <row r="97" ht="13.5">
      <c r="M97" s="10"/>
    </row>
    <row r="107" ht="13.5">
      <c r="M107" s="10"/>
    </row>
    <row r="108" ht="13.5">
      <c r="M108" s="10"/>
    </row>
    <row r="109" ht="13.5">
      <c r="M109" s="10"/>
    </row>
    <row r="110" ht="13.5">
      <c r="M110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L37"/>
  <sheetViews>
    <sheetView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6" sqref="B36"/>
    </sheetView>
  </sheetViews>
  <sheetFormatPr defaultColWidth="9.140625" defaultRowHeight="12.75"/>
  <cols>
    <col min="1" max="1" width="9.28125" style="1" bestFit="1" customWidth="1"/>
    <col min="2" max="3" width="10.140625" style="1" bestFit="1" customWidth="1"/>
    <col min="4" max="11" width="9.421875" style="1" bestFit="1" customWidth="1"/>
    <col min="12" max="12" width="10.140625" style="1" bestFit="1" customWidth="1"/>
    <col min="13" max="16384" width="9.140625" style="1" customWidth="1"/>
  </cols>
  <sheetData>
    <row r="2" spans="1:12" ht="15">
      <c r="A2" s="17" t="s">
        <v>7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2.75">
      <c r="A3" s="3" t="s">
        <v>8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</row>
    <row r="4" spans="1:12" ht="12.75">
      <c r="A4" s="2"/>
      <c r="B4" s="2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6" t="s">
        <v>9</v>
      </c>
      <c r="B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6" t="s">
        <v>10</v>
      </c>
      <c r="B6" s="19">
        <v>1000</v>
      </c>
      <c r="C6" s="20">
        <v>500</v>
      </c>
      <c r="D6" s="20">
        <v>100</v>
      </c>
      <c r="E6" s="20">
        <v>50</v>
      </c>
      <c r="F6" s="20">
        <v>20</v>
      </c>
      <c r="G6" s="20">
        <v>10</v>
      </c>
      <c r="H6" s="20">
        <v>5</v>
      </c>
      <c r="I6" s="20">
        <v>2</v>
      </c>
      <c r="J6" s="20">
        <v>1</v>
      </c>
      <c r="K6" s="21">
        <v>0.5</v>
      </c>
      <c r="L6" s="22" t="s">
        <v>0</v>
      </c>
    </row>
    <row r="7" spans="1:12" ht="12" customHeight="1">
      <c r="A7" s="2"/>
      <c r="B7" s="2"/>
      <c r="C7" s="2" t="s">
        <v>1</v>
      </c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1">
        <v>1977</v>
      </c>
      <c r="B8" s="5"/>
      <c r="C8" s="5"/>
      <c r="D8" s="5"/>
      <c r="E8" s="5"/>
      <c r="F8" s="5">
        <v>92698</v>
      </c>
      <c r="G8" s="5">
        <v>180720</v>
      </c>
      <c r="H8" s="5">
        <v>17882</v>
      </c>
      <c r="I8" s="5">
        <v>44862</v>
      </c>
      <c r="J8" s="5">
        <v>13643</v>
      </c>
      <c r="K8" s="5">
        <v>808</v>
      </c>
      <c r="L8" s="5">
        <f>SUM(B8:K8)</f>
        <v>350613</v>
      </c>
    </row>
    <row r="9" spans="2:12" ht="12.7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2.75">
      <c r="A10" s="1">
        <v>1978</v>
      </c>
      <c r="B10" s="5"/>
      <c r="C10" s="5"/>
      <c r="D10" s="5"/>
      <c r="E10" s="5"/>
      <c r="F10" s="5">
        <v>255383</v>
      </c>
      <c r="G10" s="5">
        <v>263370</v>
      </c>
      <c r="H10" s="5">
        <v>18915</v>
      </c>
      <c r="I10" s="5">
        <v>45611</v>
      </c>
      <c r="J10" s="5">
        <v>14280</v>
      </c>
      <c r="K10" s="5">
        <v>48</v>
      </c>
      <c r="L10" s="5">
        <f aca="true" t="shared" si="0" ref="L10:L36">SUM(B10:K10)</f>
        <v>597607</v>
      </c>
    </row>
    <row r="11" spans="2:12" ht="12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1">
        <v>1979</v>
      </c>
      <c r="B12" s="5"/>
      <c r="C12" s="5"/>
      <c r="D12" s="5"/>
      <c r="E12" s="5"/>
      <c r="F12" s="5">
        <v>191538</v>
      </c>
      <c r="G12" s="5">
        <v>195397</v>
      </c>
      <c r="H12" s="5">
        <v>14683</v>
      </c>
      <c r="I12" s="5">
        <v>46632</v>
      </c>
      <c r="J12" s="5">
        <v>14695</v>
      </c>
      <c r="K12" s="5">
        <v>12</v>
      </c>
      <c r="L12" s="5">
        <f t="shared" si="0"/>
        <v>462957</v>
      </c>
    </row>
    <row r="13" spans="2:12" ht="12.7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2.75">
      <c r="A14" s="1">
        <v>1980</v>
      </c>
      <c r="B14" s="5"/>
      <c r="C14" s="5"/>
      <c r="D14" s="5"/>
      <c r="E14" s="5"/>
      <c r="F14" s="5">
        <v>263721</v>
      </c>
      <c r="G14" s="5">
        <v>215522</v>
      </c>
      <c r="H14" s="5">
        <v>15396</v>
      </c>
      <c r="I14" s="5">
        <v>45616</v>
      </c>
      <c r="J14" s="5">
        <v>14929</v>
      </c>
      <c r="K14" s="5">
        <v>4</v>
      </c>
      <c r="L14" s="5">
        <f t="shared" si="0"/>
        <v>555188</v>
      </c>
    </row>
    <row r="15" spans="2:12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2.75">
      <c r="A16" s="1">
        <v>1981</v>
      </c>
      <c r="B16" s="5"/>
      <c r="C16" s="5"/>
      <c r="D16" s="5"/>
      <c r="E16" s="5"/>
      <c r="F16" s="5">
        <v>337534</v>
      </c>
      <c r="G16" s="5">
        <v>221414</v>
      </c>
      <c r="H16" s="5">
        <v>13550</v>
      </c>
      <c r="I16" s="5">
        <v>41853</v>
      </c>
      <c r="J16" s="5">
        <v>13325</v>
      </c>
      <c r="K16" s="5">
        <v>4</v>
      </c>
      <c r="L16" s="5">
        <f t="shared" si="0"/>
        <v>627680</v>
      </c>
    </row>
    <row r="17" spans="2:12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2.75">
      <c r="A18" s="1">
        <v>1982</v>
      </c>
      <c r="B18" s="5"/>
      <c r="C18" s="5"/>
      <c r="D18" s="5"/>
      <c r="E18" s="5"/>
      <c r="F18" s="5">
        <v>421336</v>
      </c>
      <c r="G18" s="5">
        <v>219210</v>
      </c>
      <c r="H18" s="5">
        <v>16253</v>
      </c>
      <c r="I18" s="5">
        <v>39206</v>
      </c>
      <c r="J18" s="5">
        <v>14363</v>
      </c>
      <c r="K18" s="5">
        <v>2</v>
      </c>
      <c r="L18" s="5">
        <f t="shared" si="0"/>
        <v>710370</v>
      </c>
    </row>
    <row r="19" spans="2:12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2.75">
      <c r="A20" s="1">
        <v>1983</v>
      </c>
      <c r="B20" s="5"/>
      <c r="C20" s="5"/>
      <c r="D20" s="5"/>
      <c r="E20" s="5"/>
      <c r="F20" s="5">
        <v>138038</v>
      </c>
      <c r="G20" s="5">
        <v>53529</v>
      </c>
      <c r="H20" s="5">
        <v>4209</v>
      </c>
      <c r="I20" s="5">
        <v>9338</v>
      </c>
      <c r="J20" s="5">
        <v>3213</v>
      </c>
      <c r="K20" s="5"/>
      <c r="L20" s="5">
        <f t="shared" si="0"/>
        <v>208327</v>
      </c>
    </row>
    <row r="21" spans="2:12" ht="12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2.75">
      <c r="A22" s="1">
        <v>1984</v>
      </c>
      <c r="B22" s="5"/>
      <c r="C22" s="5"/>
      <c r="D22" s="5"/>
      <c r="E22" s="5"/>
      <c r="F22" s="5">
        <v>182330</v>
      </c>
      <c r="G22" s="5">
        <v>53496</v>
      </c>
      <c r="H22" s="5">
        <v>4826</v>
      </c>
      <c r="I22" s="5">
        <v>7271</v>
      </c>
      <c r="J22" s="5">
        <v>3842</v>
      </c>
      <c r="K22" s="5">
        <v>1</v>
      </c>
      <c r="L22" s="5">
        <f t="shared" si="0"/>
        <v>251766</v>
      </c>
    </row>
    <row r="23" spans="2:12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2.75">
      <c r="A24" s="1">
        <v>1985</v>
      </c>
      <c r="B24" s="5"/>
      <c r="C24" s="5"/>
      <c r="D24" s="5"/>
      <c r="E24" s="5"/>
      <c r="F24" s="5">
        <v>219072</v>
      </c>
      <c r="G24" s="5">
        <v>50379</v>
      </c>
      <c r="H24" s="5">
        <v>5983</v>
      </c>
      <c r="I24" s="5">
        <v>9840</v>
      </c>
      <c r="J24" s="5">
        <v>3285</v>
      </c>
      <c r="K24" s="5"/>
      <c r="L24" s="5">
        <f t="shared" si="0"/>
        <v>288559</v>
      </c>
    </row>
    <row r="25" spans="2:12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2.75">
      <c r="A26" s="1">
        <v>1986</v>
      </c>
      <c r="B26" s="5"/>
      <c r="C26" s="5"/>
      <c r="D26" s="5">
        <v>8120</v>
      </c>
      <c r="E26" s="5"/>
      <c r="F26" s="5">
        <v>303343</v>
      </c>
      <c r="G26" s="5">
        <v>97682</v>
      </c>
      <c r="H26" s="5">
        <v>7301</v>
      </c>
      <c r="I26" s="5">
        <v>8610</v>
      </c>
      <c r="J26" s="5">
        <v>5118</v>
      </c>
      <c r="K26" s="5"/>
      <c r="L26" s="5">
        <f t="shared" si="0"/>
        <v>430174</v>
      </c>
    </row>
    <row r="27" spans="2:12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2.75">
      <c r="A28" s="1">
        <v>1987</v>
      </c>
      <c r="B28" s="5"/>
      <c r="C28" s="5"/>
      <c r="D28" s="5">
        <v>233620</v>
      </c>
      <c r="E28" s="5"/>
      <c r="F28" s="5">
        <v>178993</v>
      </c>
      <c r="G28" s="5">
        <v>42914</v>
      </c>
      <c r="H28" s="5">
        <v>8598</v>
      </c>
      <c r="I28" s="5">
        <v>12431</v>
      </c>
      <c r="J28" s="5">
        <v>5030</v>
      </c>
      <c r="K28" s="5"/>
      <c r="L28" s="5">
        <f t="shared" si="0"/>
        <v>481586</v>
      </c>
    </row>
    <row r="29" spans="2:12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2.75">
      <c r="A30" s="1">
        <v>1988</v>
      </c>
      <c r="B30" s="5"/>
      <c r="C30" s="5"/>
      <c r="D30" s="5">
        <v>308380</v>
      </c>
      <c r="E30" s="5">
        <v>45410</v>
      </c>
      <c r="F30" s="5">
        <v>146408</v>
      </c>
      <c r="G30" s="5">
        <v>40036</v>
      </c>
      <c r="H30" s="5">
        <v>8696</v>
      </c>
      <c r="I30" s="5">
        <v>12559</v>
      </c>
      <c r="J30" s="5">
        <v>4560</v>
      </c>
      <c r="K30" s="5"/>
      <c r="L30" s="5">
        <f t="shared" si="0"/>
        <v>566049</v>
      </c>
    </row>
    <row r="31" spans="2:12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2.75">
      <c r="A32" s="1">
        <v>1989</v>
      </c>
      <c r="B32" s="5"/>
      <c r="C32" s="5"/>
      <c r="D32" s="5">
        <v>453680</v>
      </c>
      <c r="E32" s="5">
        <v>50750</v>
      </c>
      <c r="F32" s="5">
        <v>129516</v>
      </c>
      <c r="G32" s="5">
        <v>42643</v>
      </c>
      <c r="H32" s="5">
        <v>8266</v>
      </c>
      <c r="I32" s="5">
        <v>7877</v>
      </c>
      <c r="J32" s="5">
        <v>3498</v>
      </c>
      <c r="K32" s="5"/>
      <c r="L32" s="5">
        <f t="shared" si="0"/>
        <v>696230</v>
      </c>
    </row>
    <row r="33" spans="2:12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2.75">
      <c r="A34" s="1">
        <v>1990</v>
      </c>
      <c r="B34" s="5"/>
      <c r="C34" s="5"/>
      <c r="D34" s="5">
        <v>731920</v>
      </c>
      <c r="E34" s="5">
        <v>61785</v>
      </c>
      <c r="F34" s="5">
        <v>135386</v>
      </c>
      <c r="G34" s="5">
        <v>45063</v>
      </c>
      <c r="H34" s="5">
        <v>11886</v>
      </c>
      <c r="I34" s="5">
        <v>12672</v>
      </c>
      <c r="J34" s="5">
        <v>5132</v>
      </c>
      <c r="K34" s="5"/>
      <c r="L34" s="5">
        <f t="shared" si="0"/>
        <v>1003844</v>
      </c>
    </row>
    <row r="35" spans="2:12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2.75">
      <c r="A36" s="1">
        <v>1991</v>
      </c>
      <c r="B36" s="5"/>
      <c r="C36" s="5"/>
      <c r="D36" s="5">
        <v>955250</v>
      </c>
      <c r="E36" s="5">
        <v>62615</v>
      </c>
      <c r="F36" s="5">
        <v>121630</v>
      </c>
      <c r="G36" s="5">
        <v>47024</v>
      </c>
      <c r="H36" s="5">
        <v>11852</v>
      </c>
      <c r="I36" s="5">
        <v>9550</v>
      </c>
      <c r="J36" s="5">
        <v>3871</v>
      </c>
      <c r="K36" s="5"/>
      <c r="L36" s="5">
        <f t="shared" si="0"/>
        <v>1211792</v>
      </c>
    </row>
    <row r="37" spans="2:12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8.8515625" defaultRowHeight="12.75"/>
  <cols>
    <col min="1" max="16384" width="8.8515625" style="23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Phillip Taylor</cp:lastModifiedBy>
  <cp:lastPrinted>2017-11-06T16:09:17Z</cp:lastPrinted>
  <dcterms:created xsi:type="dcterms:W3CDTF">2000-05-01T12:47:55Z</dcterms:created>
  <dcterms:modified xsi:type="dcterms:W3CDTF">2024-04-29T20:23:58Z</dcterms:modified>
  <cp:category/>
  <cp:version/>
  <cp:contentType/>
  <cp:contentStatus/>
</cp:coreProperties>
</file>