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llanS\AppData\Local\Microsoft\Windows\INetCache\Content.Outlook\IIFWF8YX\"/>
    </mc:Choice>
  </mc:AlternateContent>
  <xr:revisionPtr revIDLastSave="0" documentId="13_ncr:1_{9FDE1782-9A94-4BDD-846B-43F80D267132}" xr6:coauthVersionLast="36" xr6:coauthVersionMax="36" xr10:uidLastSave="{00000000-0000-0000-0000-000000000000}"/>
  <bookViews>
    <workbookView xWindow="-15" yWindow="45" windowWidth="15330" windowHeight="9300" tabRatio="615" xr2:uid="{00000000-000D-0000-FFFF-FFFF00000000}"/>
  </bookViews>
  <sheets>
    <sheet name="NCBJ" sheetId="2" r:id="rId1"/>
  </sheets>
  <externalReferences>
    <externalReference r:id="rId2"/>
  </externalReferences>
  <definedNames>
    <definedName name="BSQ5_DECLARATION" localSheetId="0">#REF!</definedName>
    <definedName name="BSQ5_DECLARATION">#REF!</definedName>
    <definedName name="BSQ5_SA" localSheetId="0">#REF!</definedName>
    <definedName name="BSQ5_SA">#REF!</definedName>
    <definedName name="BSQ5_SB" localSheetId="0">#REF!</definedName>
    <definedName name="BSQ5_SB">#REF!</definedName>
    <definedName name="BSQ5_SUMMARY" localSheetId="0">#REF!</definedName>
    <definedName name="BSQ5_SUMMARY">#REF!</definedName>
    <definedName name="CBM10_DECLARATION" localSheetId="0">#REF!</definedName>
    <definedName name="CBM10_DECLARATION">#REF!</definedName>
    <definedName name="CBM10_DEPOSITS" localSheetId="0">#REF!</definedName>
    <definedName name="CBM10_DEPOSITS">#REF!</definedName>
    <definedName name="CBM10_LOANS" localSheetId="0">#REF!</definedName>
    <definedName name="CBM10_LOANS">#REF!</definedName>
    <definedName name="CBM16_DECLARATION" localSheetId="0">#REF!</definedName>
    <definedName name="CBM16_DECLARATION">#REF!</definedName>
    <definedName name="CBM16_SEC_A" localSheetId="0">#REF!</definedName>
    <definedName name="CBM16_SEC_A">#REF!</definedName>
    <definedName name="CBM16_SEC_B" localSheetId="0">#REF!</definedName>
    <definedName name="CBM16_SEC_B">#REF!</definedName>
    <definedName name="CBM16_SEC_C" localSheetId="0">#REF!</definedName>
    <definedName name="CBM16_SEC_C">#REF!</definedName>
    <definedName name="CBM9_DECLARATION" localSheetId="0">#REF!</definedName>
    <definedName name="CBM9_DECLARATION">#REF!</definedName>
    <definedName name="CBM9_DEPOSITS" localSheetId="0">#REF!</definedName>
    <definedName name="CBM9_DEPOSITS">#REF!</definedName>
    <definedName name="CBM9_LOANS" localSheetId="0">#REF!</definedName>
    <definedName name="CBM9_LOANS">#REF!</definedName>
    <definedName name="FIM13_DECLARATION" localSheetId="0">[1]FIM13!#REF!</definedName>
    <definedName name="FIM13_DECLARATION">[1]FIM13!#REF!</definedName>
    <definedName name="_xlnm.Print_Area" localSheetId="0">NCBJ!$A$1:$I$106</definedName>
    <definedName name="_xlnm.Print_Titles" localSheetId="0">NCBJ!$1:$2</definedName>
  </definedNames>
  <calcPr calcId="191029"/>
</workbook>
</file>

<file path=xl/calcChain.xml><?xml version="1.0" encoding="utf-8"?>
<calcChain xmlns="http://schemas.openxmlformats.org/spreadsheetml/2006/main">
  <c r="I35" i="2" l="1"/>
  <c r="H35" i="2"/>
  <c r="H32" i="2" l="1"/>
  <c r="F18" i="2" l="1"/>
  <c r="I90" i="2" l="1"/>
  <c r="H90" i="2"/>
  <c r="I85" i="2"/>
  <c r="H85" i="2"/>
  <c r="F71" i="2"/>
  <c r="I5" i="2" l="1"/>
  <c r="H5" i="2"/>
  <c r="I42" i="2"/>
  <c r="H42" i="2"/>
  <c r="F94" i="2" l="1"/>
  <c r="G94" i="2" s="1"/>
  <c r="F91" i="2"/>
  <c r="G91" i="2" s="1"/>
  <c r="G71" i="2"/>
  <c r="F75" i="2"/>
  <c r="G75" i="2" s="1"/>
  <c r="F28" i="2"/>
  <c r="G28" i="2" s="1"/>
  <c r="G18" i="2"/>
</calcChain>
</file>

<file path=xl/sharedStrings.xml><?xml version="1.0" encoding="utf-8"?>
<sst xmlns="http://schemas.openxmlformats.org/spreadsheetml/2006/main" count="357" uniqueCount="240">
  <si>
    <t>SERVICES</t>
  </si>
  <si>
    <t>Interim Statement</t>
  </si>
  <si>
    <t>Cheque Returned NSF</t>
  </si>
  <si>
    <t>N/A</t>
  </si>
  <si>
    <t>Minimum Monthly Service Charge</t>
  </si>
  <si>
    <t>Charge per Entry/Cheque</t>
  </si>
  <si>
    <t>Stop Payment/Cancellation Order:</t>
  </si>
  <si>
    <t>Local Cheque</t>
  </si>
  <si>
    <t>Foreign Cheque</t>
  </si>
  <si>
    <t>Dormant Account Fee (per annum)</t>
  </si>
  <si>
    <t>In-branch Withdrawal Transaction Fee</t>
  </si>
  <si>
    <t xml:space="preserve"> Inward</t>
  </si>
  <si>
    <t>Outward</t>
  </si>
  <si>
    <t>Automated Banking Machine (ABM)</t>
  </si>
  <si>
    <t>4.1.1</t>
  </si>
  <si>
    <t>4.1.1.1</t>
  </si>
  <si>
    <t xml:space="preserve">      Withdrawal</t>
  </si>
  <si>
    <t>4.1.1.2</t>
  </si>
  <si>
    <t xml:space="preserve">      Enquiry</t>
  </si>
  <si>
    <t>Free</t>
  </si>
  <si>
    <t>4.1.1.3</t>
  </si>
  <si>
    <t xml:space="preserve">      Transfer </t>
  </si>
  <si>
    <t>4.1.1.4</t>
  </si>
  <si>
    <t xml:space="preserve">      Declined</t>
  </si>
  <si>
    <t>4.1.1.5</t>
  </si>
  <si>
    <t xml:space="preserve">      Statement</t>
  </si>
  <si>
    <t>4.1.2</t>
  </si>
  <si>
    <t>4.1.2.1</t>
  </si>
  <si>
    <t>4.1.2.2</t>
  </si>
  <si>
    <t>4.1.2.3</t>
  </si>
  <si>
    <t xml:space="preserve">     Transfer </t>
  </si>
  <si>
    <t>4.1.2.4</t>
  </si>
  <si>
    <t>4.1.2.5</t>
  </si>
  <si>
    <t>Internet Banking:</t>
  </si>
  <si>
    <t>Deposit Wallets (range of rental charges per annum)</t>
  </si>
  <si>
    <t>Safety Deposit Boxes (range of rental charges per annum)</t>
  </si>
  <si>
    <t>Commitment/Acceptance Fee</t>
  </si>
  <si>
    <t>Annual Renewal Fee</t>
  </si>
  <si>
    <t>Letter of Undertaking</t>
  </si>
  <si>
    <t>Annual Membership Fee:</t>
  </si>
  <si>
    <t>7.1.1</t>
  </si>
  <si>
    <t>7.1.2</t>
  </si>
  <si>
    <t>7.1.3</t>
  </si>
  <si>
    <t>Cash Advance Charge:</t>
  </si>
  <si>
    <t>7.2.1</t>
  </si>
  <si>
    <t>7.2.2</t>
  </si>
  <si>
    <t>7.2.3</t>
  </si>
  <si>
    <t>Late Payment Charge:</t>
  </si>
  <si>
    <t>7.3.1</t>
  </si>
  <si>
    <t>7.3.2</t>
  </si>
  <si>
    <t>7.3.3</t>
  </si>
  <si>
    <t>Overlimit Charge:</t>
  </si>
  <si>
    <t>7.4.1</t>
  </si>
  <si>
    <t>7.4.2</t>
  </si>
  <si>
    <t>7.4.3</t>
  </si>
  <si>
    <t>Replacement Card Fee:</t>
  </si>
  <si>
    <t>7.5.1</t>
  </si>
  <si>
    <t>7.5.2</t>
  </si>
  <si>
    <t>7.5.3</t>
  </si>
  <si>
    <t>Foreign Cheque negotiated</t>
  </si>
  <si>
    <t>Foreign Draft (sold)</t>
  </si>
  <si>
    <t>Money Order</t>
  </si>
  <si>
    <t>Standing Order</t>
  </si>
  <si>
    <t>Certification of Account Bal./Reference Letter</t>
  </si>
  <si>
    <t>Voucher Search</t>
  </si>
  <si>
    <t xml:space="preserve">      Deposit</t>
  </si>
  <si>
    <t>4.1.1.6</t>
  </si>
  <si>
    <t>4.1.2.6</t>
  </si>
  <si>
    <t>8.3.1</t>
  </si>
  <si>
    <t>8.3.2</t>
  </si>
  <si>
    <t>ANNUAL / Y-T-D  CHANGES</t>
  </si>
  <si>
    <t>Manager's Cheque:</t>
  </si>
  <si>
    <t>(iii)</t>
  </si>
  <si>
    <t xml:space="preserve"> (i).</t>
  </si>
  <si>
    <t xml:space="preserve"> (ii) </t>
  </si>
  <si>
    <t>Using Own Machine:</t>
  </si>
  <si>
    <t>Using Other Machines:</t>
  </si>
  <si>
    <t>Personal</t>
  </si>
  <si>
    <t>(iv)</t>
  </si>
  <si>
    <t>8.7.1</t>
  </si>
  <si>
    <t>8.7.2</t>
  </si>
  <si>
    <t>Notes:</t>
  </si>
  <si>
    <t>Fees and Charges reflect a sample of the fees applicable to the bank's products / services, and are not to be interpreted as an exhaustive list.</t>
  </si>
  <si>
    <t>Fees and Charges include applicable taxes.</t>
  </si>
  <si>
    <r>
      <rPr>
        <b/>
        <sz val="16"/>
        <rFont val="Arial"/>
        <family val="2"/>
      </rPr>
      <t xml:space="preserve">Source : </t>
    </r>
    <r>
      <rPr>
        <sz val="16"/>
        <rFont val="Arial"/>
        <family val="2"/>
      </rPr>
      <t xml:space="preserve">   Information submitted to the Bank of Jamaica by the Commercial Bank as at 31 December of the respective years. </t>
    </r>
  </si>
  <si>
    <t>Overrun/ Over Limit Fee</t>
  </si>
  <si>
    <t>N/A - Service not applicable to institution.</t>
  </si>
  <si>
    <t xml:space="preserve">A 100% increase and above represents either a doubling of the particular fee  or charge, or instances where the fee or charge is being introduced or re-introduced after a period of discontinuation. </t>
  </si>
  <si>
    <t>Minimum Balance Fees (also state threshold)</t>
  </si>
  <si>
    <t>Transfer Between Accounts:</t>
  </si>
  <si>
    <t xml:space="preserve">    Within Deposit-Taking Institution</t>
  </si>
  <si>
    <t xml:space="preserve">    To Third Party Deposit-Taking Institution</t>
  </si>
  <si>
    <t>Duplicate/Replacement Statement</t>
  </si>
  <si>
    <t xml:space="preserve">TELEGRAPHIC TRANSFER OF FUNDS </t>
  </si>
  <si>
    <t xml:space="preserve">E-BANKING </t>
  </si>
  <si>
    <t>Replacement Debit Card</t>
  </si>
  <si>
    <t>4.4.1</t>
  </si>
  <si>
    <t>4.4.1.1</t>
  </si>
  <si>
    <t xml:space="preserve">     Enquiry </t>
  </si>
  <si>
    <t>4.4.1.2</t>
  </si>
  <si>
    <t xml:space="preserve">DEPOSITORY SERVICES </t>
  </si>
  <si>
    <t>Late Payment/ Penalty  Fee</t>
  </si>
  <si>
    <t xml:space="preserve">CREDIT CARD SERVICES </t>
  </si>
  <si>
    <t xml:space="preserve">      Other</t>
  </si>
  <si>
    <t xml:space="preserve">MISCELLANEOUS CHARGES </t>
  </si>
  <si>
    <t xml:space="preserve">     Bank Customer</t>
  </si>
  <si>
    <t xml:space="preserve">     Non-bank Customer</t>
  </si>
  <si>
    <t>Cheque Encashment Fee:</t>
  </si>
  <si>
    <t xml:space="preserve">    Own Bank </t>
  </si>
  <si>
    <t xml:space="preserve">    Other Banks' Cheque</t>
  </si>
  <si>
    <t>Bill Payment Services:</t>
  </si>
  <si>
    <t xml:space="preserve">     In-branch</t>
  </si>
  <si>
    <t xml:space="preserve">     Internet </t>
  </si>
  <si>
    <t xml:space="preserve">      Other </t>
  </si>
  <si>
    <t>Funds Transfer</t>
  </si>
  <si>
    <t>Guarantees/Indemnities</t>
  </si>
  <si>
    <r>
      <t xml:space="preserve">CURRENT ACCOUNTS </t>
    </r>
    <r>
      <rPr>
        <b/>
        <i/>
        <sz val="14"/>
        <color indexed="12"/>
        <rFont val="Arial"/>
        <family val="2"/>
      </rPr>
      <t>(Pesonal)</t>
    </r>
  </si>
  <si>
    <t>1.4.1</t>
  </si>
  <si>
    <t>1.4.2</t>
  </si>
  <si>
    <t>1.8.1</t>
  </si>
  <si>
    <t>1.8.2</t>
  </si>
  <si>
    <r>
      <t xml:space="preserve">SAVINGS ACCOUNTS </t>
    </r>
    <r>
      <rPr>
        <b/>
        <i/>
        <sz val="14"/>
        <color indexed="12"/>
        <rFont val="Arial"/>
        <family val="2"/>
      </rPr>
      <t>(Personal)</t>
    </r>
  </si>
  <si>
    <t>In-branch Deposit Transaction Fee</t>
  </si>
  <si>
    <t xml:space="preserve">   Point of Sale Transactions</t>
  </si>
  <si>
    <t>4.4.1.2.1</t>
  </si>
  <si>
    <t>Own Bank</t>
  </si>
  <si>
    <t>4.4.1.2.2</t>
  </si>
  <si>
    <t>Third Party</t>
  </si>
  <si>
    <r>
      <t xml:space="preserve">LOANS AND DISCOUNTS </t>
    </r>
    <r>
      <rPr>
        <b/>
        <i/>
        <sz val="14"/>
        <color indexed="12"/>
        <rFont val="Arial"/>
        <family val="2"/>
      </rPr>
      <t>(Personal)</t>
    </r>
  </si>
  <si>
    <t>8.11.1</t>
  </si>
  <si>
    <t>8.11.2</t>
  </si>
  <si>
    <t>$4,000.00 - $7,500.00</t>
  </si>
  <si>
    <t>USD 69.00</t>
  </si>
  <si>
    <t>$416.58 - $7,500.00</t>
  </si>
  <si>
    <t>$650.00 - $3,000.00</t>
  </si>
  <si>
    <t>USD 90.00 - USD 180.00</t>
  </si>
  <si>
    <t xml:space="preserve">      Visa </t>
  </si>
  <si>
    <t xml:space="preserve">      Mastercard </t>
  </si>
  <si>
    <t xml:space="preserve">      Visa  </t>
  </si>
  <si>
    <t xml:space="preserve">USD 69.00 </t>
  </si>
  <si>
    <t>December 2020 (J$)</t>
  </si>
  <si>
    <t>$915.27; Free for minimum monthly credit balance of $50,000.00</t>
  </si>
  <si>
    <t>$1,265.00; Free - Online</t>
  </si>
  <si>
    <t>$747.50 per request</t>
  </si>
  <si>
    <t>$1,265.00 per item</t>
  </si>
  <si>
    <t xml:space="preserve">$3.74 per J$ 1,000.00 on deposit amounts in excess of J$1,000,000.00  </t>
  </si>
  <si>
    <t>$11.94 - $13.95</t>
  </si>
  <si>
    <t xml:space="preserve">$4,333.29 - $17,333.19 </t>
  </si>
  <si>
    <t>$11,845.49 (minimum);                                     3.45% Value of Facility</t>
  </si>
  <si>
    <t>$2,415.00 per item</t>
  </si>
  <si>
    <t>USD 50.00 - Visa Business;                             Free- Visa Gold</t>
  </si>
  <si>
    <t>USD 60.00; Free - Platinum</t>
  </si>
  <si>
    <t>$67.83 - $1,130.43 per item plus stamp duty</t>
  </si>
  <si>
    <t>$365.24 - $466.42 per item</t>
  </si>
  <si>
    <t xml:space="preserve">J$1,438.71 per item per hour </t>
  </si>
  <si>
    <t xml:space="preserve">$379.50 (Applicable only to withdrwal amounts up to $100,000.00 specific accounts) </t>
  </si>
  <si>
    <t>$212.75 - Charge per month if the following balance thresholds are violated: Regular Save - J$2,000.00; Sunshine Saver - J$10,000.00; Gold Club - J$5,000.00;                                                                                                                 CFC Accounts - $100.00</t>
  </si>
  <si>
    <t>Overdraft: minimum - J$3,300.00 per month</t>
  </si>
  <si>
    <t>December 2021 (J$)</t>
  </si>
  <si>
    <t xml:space="preserve"> J$ Value Change                                '20 -'21</t>
  </si>
  <si>
    <t>% Change                                                 '20 -'21</t>
  </si>
  <si>
    <t>J$1,438.71 per item per hour</t>
  </si>
  <si>
    <t>0.25% plus GCT of Outstanding balance of Facility</t>
  </si>
  <si>
    <t>$10.00 - $1,348.95 In-Branch;                                                                        Free - Online</t>
  </si>
  <si>
    <t>$379.50 Per transaction for specific savings account only  (J$100,000.00 or less)</t>
  </si>
  <si>
    <t>$1,265.00 - $3,790.56;                                        Plus Cost of Telex - $116.50</t>
  </si>
  <si>
    <t>7.30% plus GCT (at the ABM);                                         10.00% plus GCT (In branch) for Visa Classic, Gold; 7.50% plus GCT (At the ABM) &amp; 10.00% plus GCT (In branch) for Visa Business</t>
  </si>
  <si>
    <t>7.30% plus GCT (at the ABM);                                         10.00% plus GCT (In branch) for Visa Classic, Gold;                                                                               7.50% plus GCT (At the ABM) &amp; 10.00% plus GCT (In branch) for Visa Business</t>
  </si>
  <si>
    <t>7.30% plus GCT(at the ABM);                                        10.00%  plus GCT (In branch)</t>
  </si>
  <si>
    <r>
      <t xml:space="preserve"> 7.30% plus GCT(at the ABM);    </t>
    </r>
    <r>
      <rPr>
        <b/>
        <sz val="14"/>
        <color theme="1"/>
        <rFont val="Arial"/>
        <family val="2"/>
      </rPr>
      <t xml:space="preserve">                 </t>
    </r>
    <r>
      <rPr>
        <sz val="14"/>
        <color theme="1"/>
        <rFont val="Arial"/>
        <family val="2"/>
      </rPr>
      <t>10.00%  plus GCT (In branch)</t>
    </r>
  </si>
  <si>
    <t>Minimum-7.30% plus GCT (at the ABM);                                  Maximum -15.00% plus GCT (In branch)</t>
  </si>
  <si>
    <t>USD 50.00 - Visa Business;                                                         Free- Visa Gold</t>
  </si>
  <si>
    <t>$1,039.90 - $1480.69 per certificate</t>
  </si>
  <si>
    <t>$1,039.90 - $1,480.69 per certificate</t>
  </si>
  <si>
    <t xml:space="preserve">$7,403.43 (minimum);                                                   2.93% - 5.18% per annum depending on nature of security provided &amp; risk involved </t>
  </si>
  <si>
    <t>$7,403.42 (minimum);                                       2.93% - 5.18% per annum depending on nature of security provided &amp; risk involved etc.</t>
  </si>
  <si>
    <t>$1,265.00 - $3,790.56;                                                        Plus Cost of Telex - $115.00</t>
  </si>
  <si>
    <t>$4.30  per J$ 1,000.00 on deposit amounts  in excess of J$1,000,000.00  Contact Branch Manager</t>
  </si>
  <si>
    <t>$29.36 - Charged applicable after three (3) free debit entries per month</t>
  </si>
  <si>
    <t>$12,000.00 Minimum;                                                                3.50% of Value of Facility</t>
  </si>
  <si>
    <t xml:space="preserve">$154.51 Minimum </t>
  </si>
  <si>
    <t>1% Minimum;                                     '0.05% Value of Facility</t>
  </si>
  <si>
    <r>
      <rPr>
        <b/>
        <sz val="16"/>
        <color theme="8" tint="-0.499984740745262"/>
        <rFont val="Arial"/>
        <family val="2"/>
      </rPr>
      <t>ʖ</t>
    </r>
    <r>
      <rPr>
        <b/>
        <i/>
        <sz val="10.4"/>
        <color theme="8" tint="-0.499984740745262"/>
        <rFont val="Arial"/>
        <family val="2"/>
      </rPr>
      <t xml:space="preserve"> - </t>
    </r>
    <r>
      <rPr>
        <b/>
        <i/>
        <sz val="16"/>
        <color theme="8" tint="-0.499984740745262"/>
        <rFont val="Arial"/>
        <family val="2"/>
      </rPr>
      <t>Applicable to bill payment for JPS, NWC, and Cable &amp; Wireless. Gold Club and Private Banking accounts are exempt.</t>
    </r>
  </si>
  <si>
    <t>$1,265.00 per request In-Branch;                                        Online – Free</t>
  </si>
  <si>
    <t>December 2022 (J$)</t>
  </si>
  <si>
    <r>
      <t>296.14</t>
    </r>
    <r>
      <rPr>
        <b/>
        <vertAlign val="superscript"/>
        <sz val="20"/>
        <color theme="1"/>
        <rFont val="Arial"/>
        <family val="2"/>
      </rPr>
      <t>ʖ</t>
    </r>
  </si>
  <si>
    <t xml:space="preserve"> J$ Value Change                                '21 -'22</t>
  </si>
  <si>
    <t>% Change                                                 '21 -'22</t>
  </si>
  <si>
    <r>
      <rPr>
        <sz val="14"/>
        <color rgb="FFFF0000"/>
        <rFont val="Arial"/>
        <family val="2"/>
      </rPr>
      <t>($83.95)</t>
    </r>
    <r>
      <rPr>
        <sz val="14"/>
        <color rgb="FF0000FF"/>
        <rFont val="Arial"/>
        <family val="2"/>
      </rPr>
      <t xml:space="preserve"> - </t>
    </r>
    <r>
      <rPr>
        <sz val="14"/>
        <color theme="1"/>
        <rFont val="Arial"/>
        <family val="2"/>
      </rPr>
      <t>$1,265.00 In-Branch;</t>
    </r>
    <r>
      <rPr>
        <sz val="14"/>
        <color rgb="FF0000FF"/>
        <rFont val="Arial"/>
        <family val="2"/>
      </rPr>
      <t xml:space="preserve">                                                       </t>
    </r>
    <r>
      <rPr>
        <sz val="14"/>
        <color theme="1"/>
        <rFont val="Arial"/>
        <family val="2"/>
      </rPr>
      <t>$0.00 - Online</t>
    </r>
  </si>
  <si>
    <r>
      <rPr>
        <sz val="14"/>
        <color rgb="FFFF0000"/>
        <rFont val="Arial"/>
        <family val="2"/>
      </rPr>
      <t xml:space="preserve">-6% </t>
    </r>
    <r>
      <rPr>
        <sz val="14"/>
        <color rgb="FF0000FF"/>
        <rFont val="Arial"/>
        <family val="2"/>
      </rPr>
      <t xml:space="preserve">- </t>
    </r>
    <r>
      <rPr>
        <sz val="14"/>
        <color theme="1"/>
        <rFont val="Arial"/>
        <family val="2"/>
      </rPr>
      <t>100% In-Branch;                                                       0% - Online</t>
    </r>
  </si>
  <si>
    <r>
      <t>-1%</t>
    </r>
    <r>
      <rPr>
        <sz val="14"/>
        <color rgb="FF0000FF"/>
        <rFont val="Arial"/>
        <family val="2"/>
      </rPr>
      <t xml:space="preserve"> </t>
    </r>
    <r>
      <rPr>
        <sz val="14"/>
        <color theme="1"/>
        <rFont val="Arial"/>
        <family val="2"/>
      </rPr>
      <t>to 0%</t>
    </r>
  </si>
  <si>
    <r>
      <t xml:space="preserve"> </t>
    </r>
    <r>
      <rPr>
        <sz val="14"/>
        <color theme="1"/>
        <rFont val="Arial"/>
        <family val="2"/>
      </rPr>
      <t xml:space="preserve"> $0.00;                                                   Plus Cost of Telex</t>
    </r>
    <r>
      <rPr>
        <sz val="14"/>
        <color rgb="FF0000FF"/>
        <rFont val="Arial"/>
        <family val="2"/>
      </rPr>
      <t xml:space="preserve"> - </t>
    </r>
    <r>
      <rPr>
        <sz val="14"/>
        <color rgb="FFFF0000"/>
        <rFont val="Arial"/>
        <family val="2"/>
      </rPr>
      <t>$1.50</t>
    </r>
  </si>
  <si>
    <t>$1,015.27; Free for minimum monthly credit balance of $75,000.00</t>
  </si>
  <si>
    <t>$1,400.00 per request In-Branch;                                        Online – Free</t>
  </si>
  <si>
    <t>$1,400.00; Free - Online</t>
  </si>
  <si>
    <t>$1,500.00 per request</t>
  </si>
  <si>
    <t>$1,400.00 per request</t>
  </si>
  <si>
    <t xml:space="preserve">$4.75  per J$ 1,000.00 on deposit amounts  in excess of J$3,000,000.00  </t>
  </si>
  <si>
    <r>
      <t xml:space="preserve">$379.50 - </t>
    </r>
    <r>
      <rPr>
        <b/>
        <sz val="14"/>
        <color rgb="FF0000FF"/>
        <rFont val="Arial"/>
        <family val="2"/>
      </rPr>
      <t>$750.00</t>
    </r>
    <r>
      <rPr>
        <sz val="14"/>
        <color rgb="FF0000FF"/>
        <rFont val="Arial"/>
        <family val="2"/>
      </rPr>
      <t xml:space="preserve"> Per transaction for specific savings account only  (J$100,000.00 or less)</t>
    </r>
  </si>
  <si>
    <r>
      <t xml:space="preserve">$212.75 - Charge per month if the following balance thresholds are violated: Regular Save - </t>
    </r>
    <r>
      <rPr>
        <b/>
        <sz val="14"/>
        <color rgb="FF0000FF"/>
        <rFont val="Arial"/>
        <family val="2"/>
      </rPr>
      <t>J$5,000.00</t>
    </r>
    <r>
      <rPr>
        <sz val="14"/>
        <color rgb="FF0000FF"/>
        <rFont val="Arial"/>
        <family val="2"/>
      </rPr>
      <t>; Sunshine Saver - J$10,000.00; Gold Club - J$5,000.00;                                                                                                                 CFC Accounts - $100.00</t>
    </r>
  </si>
  <si>
    <r>
      <t xml:space="preserve">$11.94 - </t>
    </r>
    <r>
      <rPr>
        <b/>
        <sz val="14"/>
        <color rgb="FF0000FF"/>
        <rFont val="Arial"/>
        <family val="2"/>
      </rPr>
      <t>$15.00</t>
    </r>
  </si>
  <si>
    <r>
      <t xml:space="preserve">$12,000.00 Minimum;
</t>
    </r>
    <r>
      <rPr>
        <b/>
        <sz val="14"/>
        <color rgb="FF0000FF"/>
        <rFont val="Arial"/>
        <family val="2"/>
      </rPr>
      <t xml:space="preserve">1.49% cash secure loans       </t>
    </r>
    <r>
      <rPr>
        <sz val="14"/>
        <color rgb="FF0000FF"/>
        <rFont val="Arial"/>
        <family val="2"/>
      </rPr>
      <t xml:space="preserve">                                                         
3.50% Unsecured and Secured Loans</t>
    </r>
  </si>
  <si>
    <t>1.49% cash secure loans</t>
  </si>
  <si>
    <t>$4,300.00 - $8,200.00</t>
  </si>
  <si>
    <t>USD 68.11</t>
  </si>
  <si>
    <t>$67.83 per item plus stamp duty</t>
  </si>
  <si>
    <r>
      <t xml:space="preserve">$370.17 - </t>
    </r>
    <r>
      <rPr>
        <b/>
        <sz val="14"/>
        <color rgb="FF0000FF"/>
        <rFont val="Arial"/>
        <family val="2"/>
      </rPr>
      <t>$5,750.00</t>
    </r>
  </si>
  <si>
    <r>
      <t xml:space="preserve">$1,039.90 - </t>
    </r>
    <r>
      <rPr>
        <b/>
        <sz val="14"/>
        <color rgb="FF0000FF"/>
        <rFont val="Arial"/>
        <family val="2"/>
      </rPr>
      <t>$2,000.00</t>
    </r>
    <r>
      <rPr>
        <sz val="14"/>
        <color rgb="FF0000FF"/>
        <rFont val="Arial"/>
        <family val="2"/>
      </rPr>
      <t xml:space="preserve"> per certificate</t>
    </r>
  </si>
  <si>
    <r>
      <t xml:space="preserve">$0.45  </t>
    </r>
    <r>
      <rPr>
        <sz val="14"/>
        <color rgb="FF0000FF"/>
        <rFont val="Arial"/>
        <family val="2"/>
      </rPr>
      <t>per J$1,000.00 on deposit amounts  in excess of</t>
    </r>
    <r>
      <rPr>
        <b/>
        <sz val="14"/>
        <color rgb="FF0000FF"/>
        <rFont val="Arial"/>
        <family val="2"/>
      </rPr>
      <t xml:space="preserve"> J$2,000,000.00  </t>
    </r>
  </si>
  <si>
    <t>11% &amp; 200%</t>
  </si>
  <si>
    <r>
      <t>$0.00</t>
    </r>
    <r>
      <rPr>
        <b/>
        <sz val="14"/>
        <color rgb="FF0000FF"/>
        <rFont val="Arial"/>
        <family val="2"/>
      </rPr>
      <t xml:space="preserve"> - $370.50</t>
    </r>
    <r>
      <rPr>
        <sz val="14"/>
        <color rgb="FF0000FF"/>
        <rFont val="Arial"/>
        <family val="2"/>
      </rPr>
      <t xml:space="preserve"> Per transaction for specific savings account only  (J$100,000.00 or less)</t>
    </r>
  </si>
  <si>
    <r>
      <t xml:space="preserve">0% - </t>
    </r>
    <r>
      <rPr>
        <b/>
        <sz val="14"/>
        <color rgb="FF0000FF"/>
        <rFont val="Arial"/>
        <family val="2"/>
      </rPr>
      <t>98%</t>
    </r>
  </si>
  <si>
    <r>
      <rPr>
        <sz val="14"/>
        <color rgb="FF0000FF"/>
        <rFont val="Arial"/>
        <family val="2"/>
      </rPr>
      <t>Regular Save</t>
    </r>
    <r>
      <rPr>
        <b/>
        <sz val="14"/>
        <color rgb="FF0000FF"/>
        <rFont val="Arial"/>
        <family val="2"/>
      </rPr>
      <t xml:space="preserve"> - $3,000.00</t>
    </r>
  </si>
  <si>
    <t>74% - 2%</t>
  </si>
  <si>
    <r>
      <t xml:space="preserve">$2,200.00 - $3,850.00;                                                      
  </t>
    </r>
    <r>
      <rPr>
        <sz val="14"/>
        <color rgb="FF0000FF"/>
        <rFont val="Arial"/>
        <family val="2"/>
      </rPr>
      <t>Plus Cost of Telex - $115.00</t>
    </r>
  </si>
  <si>
    <r>
      <rPr>
        <sz val="14"/>
        <color rgb="FFFF0000"/>
        <rFont val="Arial"/>
        <family val="2"/>
      </rPr>
      <t xml:space="preserve">$25.00 </t>
    </r>
    <r>
      <rPr>
        <b/>
        <sz val="14"/>
        <color rgb="FF0000FF"/>
        <rFont val="Arial"/>
        <family val="2"/>
      </rPr>
      <t>- $35.00 - Charged applicable after four (4) FREE debit entries per month (current account), FREE-first two (2) transaction per month (savings account except Gold Club and Quick Save)</t>
    </r>
  </si>
  <si>
    <t xml:space="preserve">$935.00 - $59.44                                                      </t>
  </si>
  <si>
    <r>
      <rPr>
        <sz val="14"/>
        <color rgb="FFFF0000"/>
        <rFont val="Arial"/>
        <family val="2"/>
      </rPr>
      <t xml:space="preserve">(4.36) </t>
    </r>
    <r>
      <rPr>
        <sz val="14"/>
        <rFont val="Arial"/>
        <family val="2"/>
      </rPr>
      <t xml:space="preserve">- </t>
    </r>
    <r>
      <rPr>
        <b/>
        <sz val="14"/>
        <color rgb="FF0000FF"/>
        <rFont val="Arial"/>
        <family val="2"/>
      </rPr>
      <t>5.64</t>
    </r>
  </si>
  <si>
    <r>
      <rPr>
        <sz val="14"/>
        <color rgb="FFFF0000"/>
        <rFont val="Arial"/>
        <family val="2"/>
      </rPr>
      <t>(15%)</t>
    </r>
    <r>
      <rPr>
        <sz val="14"/>
        <rFont val="Arial"/>
        <family val="2"/>
      </rPr>
      <t xml:space="preserve"> - </t>
    </r>
    <r>
      <rPr>
        <b/>
        <sz val="14"/>
        <color rgb="FF0000FF"/>
        <rFont val="Arial"/>
        <family val="2"/>
      </rPr>
      <t>19%</t>
    </r>
  </si>
  <si>
    <r>
      <rPr>
        <sz val="14"/>
        <color rgb="FF0000FF"/>
        <rFont val="Arial"/>
        <family val="2"/>
      </rPr>
      <t xml:space="preserve">$0.00 - </t>
    </r>
    <r>
      <rPr>
        <b/>
        <sz val="14"/>
        <color rgb="FF0000FF"/>
        <rFont val="Arial"/>
        <family val="2"/>
      </rPr>
      <t>$1.05</t>
    </r>
  </si>
  <si>
    <r>
      <rPr>
        <sz val="14"/>
        <color rgb="FF0000FF"/>
        <rFont val="Arial"/>
        <family val="2"/>
      </rPr>
      <t xml:space="preserve">0% - </t>
    </r>
    <r>
      <rPr>
        <b/>
        <sz val="14"/>
        <color rgb="FF0000FF"/>
        <rFont val="Arial"/>
        <family val="2"/>
      </rPr>
      <t>8%</t>
    </r>
  </si>
  <si>
    <t>$300.00 - $700.00</t>
  </si>
  <si>
    <t>8% - 9%</t>
  </si>
  <si>
    <t>USD 88.84 - USD 177.68</t>
  </si>
  <si>
    <t>($1.16) - ($2.32)</t>
  </si>
  <si>
    <t>(USD 0.89)</t>
  </si>
  <si>
    <t>($650.00) - ($3,000.00)</t>
  </si>
  <si>
    <r>
      <t xml:space="preserve">Regular Save - </t>
    </r>
    <r>
      <rPr>
        <b/>
        <sz val="14"/>
        <color rgb="FF0000FF"/>
        <rFont val="Arial"/>
        <family val="2"/>
      </rPr>
      <t>150%</t>
    </r>
  </si>
  <si>
    <r>
      <t xml:space="preserve">0% - </t>
    </r>
    <r>
      <rPr>
        <b/>
        <sz val="14"/>
        <color rgb="FF0000FF"/>
        <rFont val="Arial"/>
        <family val="2"/>
      </rPr>
      <t>1,567%</t>
    </r>
  </si>
  <si>
    <r>
      <t xml:space="preserve">$0.00 - </t>
    </r>
    <r>
      <rPr>
        <b/>
        <sz val="14"/>
        <color rgb="FF0000FF"/>
        <rFont val="Arial"/>
        <family val="2"/>
      </rPr>
      <t>$5,379.83</t>
    </r>
  </si>
  <si>
    <r>
      <t xml:space="preserve">0% - </t>
    </r>
    <r>
      <rPr>
        <b/>
        <sz val="14"/>
        <color rgb="FF0000FF"/>
        <rFont val="Arial"/>
        <family val="2"/>
      </rPr>
      <t>1,453%</t>
    </r>
  </si>
  <si>
    <r>
      <rPr>
        <sz val="14"/>
        <color rgb="FF0000FF"/>
        <rFont val="Arial"/>
        <family val="2"/>
      </rPr>
      <t>$0.00 -</t>
    </r>
    <r>
      <rPr>
        <sz val="14"/>
        <rFont val="Arial"/>
        <family val="2"/>
      </rPr>
      <t xml:space="preserve"> </t>
    </r>
    <r>
      <rPr>
        <sz val="14"/>
        <color rgb="FFFF0000"/>
        <rFont val="Arial"/>
        <family val="2"/>
      </rPr>
      <t>($101.18)</t>
    </r>
  </si>
  <si>
    <r>
      <t xml:space="preserve">0% - </t>
    </r>
    <r>
      <rPr>
        <sz val="14"/>
        <color rgb="FFFF0000"/>
        <rFont val="Arial"/>
        <family val="2"/>
      </rPr>
      <t>(22%)</t>
    </r>
  </si>
  <si>
    <r>
      <t xml:space="preserve">$0.00 - </t>
    </r>
    <r>
      <rPr>
        <b/>
        <sz val="14"/>
        <color rgb="FF0000FF"/>
        <rFont val="Arial"/>
        <family val="2"/>
      </rPr>
      <t>$519.31</t>
    </r>
  </si>
  <si>
    <r>
      <rPr>
        <sz val="14"/>
        <color rgb="FF0000FF"/>
        <rFont val="Arial"/>
        <family val="2"/>
      </rPr>
      <t>0% -</t>
    </r>
    <r>
      <rPr>
        <sz val="14"/>
        <rFont val="Arial"/>
        <family val="2"/>
      </rPr>
      <t xml:space="preserve"> </t>
    </r>
    <r>
      <rPr>
        <b/>
        <sz val="14"/>
        <color rgb="FF0000FF"/>
        <rFont val="Arial"/>
        <family val="2"/>
      </rPr>
      <t>35%</t>
    </r>
  </si>
  <si>
    <t>$100.00 &amp; $25,000.00</t>
  </si>
  <si>
    <t>11% &amp; 50%</t>
  </si>
  <si>
    <r>
      <t xml:space="preserve">USD 50.00 - Visa Business;                                                         Free- Visa </t>
    </r>
    <r>
      <rPr>
        <b/>
        <sz val="14"/>
        <color rgb="FF0000FF"/>
        <rFont val="Arial"/>
        <family val="2"/>
      </rPr>
      <t>Platinum</t>
    </r>
  </si>
  <si>
    <r>
      <rPr>
        <sz val="14"/>
        <color rgb="FF0000FF"/>
        <rFont val="Arial"/>
        <family val="2"/>
      </rPr>
      <t>$0.00 -</t>
    </r>
    <r>
      <rPr>
        <sz val="14"/>
        <color rgb="FFFF0000"/>
        <rFont val="Arial"/>
        <family val="2"/>
      </rPr>
      <t xml:space="preserve"> ($1,062.60)</t>
    </r>
  </si>
  <si>
    <t>FEES AND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</si>
</sst>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164" formatCode="&quot;$&quot;#,##0.00_);[Red]\(&quot;$&quot;#,##0.00\)"/>
    <numFmt numFmtId="165" formatCode="0.0"/>
    <numFmt numFmtId="166" formatCode="yyyy\ mm\ dd"/>
    <numFmt numFmtId="167" formatCode="&quot;$&quot;#,##0.00"/>
    <numFmt numFmtId="168" formatCode="[$USD]\ #,##0.00"/>
    <numFmt numFmtId="169" formatCode="[$USD]\ #,##0.00_);[Red]\([$USD]\ #,##0.00\)"/>
  </numFmts>
  <fonts count="25" x14ac:knownFonts="1">
    <font>
      <sz val="10"/>
      <name val="Arial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sz val="14"/>
      <color rgb="FF0000FF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rgb="FF0000FF"/>
      <name val="Arial"/>
      <family val="2"/>
    </font>
    <font>
      <b/>
      <sz val="18"/>
      <name val="Arial"/>
      <family val="2"/>
    </font>
    <font>
      <b/>
      <i/>
      <sz val="14"/>
      <color indexed="12"/>
      <name val="Arial"/>
      <family val="2"/>
    </font>
    <font>
      <sz val="16"/>
      <color rgb="FF7030A0"/>
      <name val="Arial"/>
      <family val="2"/>
    </font>
    <font>
      <b/>
      <i/>
      <sz val="16"/>
      <color theme="8" tint="-0.499984740745262"/>
      <name val="Arial"/>
      <family val="2"/>
    </font>
    <font>
      <sz val="14"/>
      <color rgb="FF0033CC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b/>
      <sz val="16"/>
      <color theme="8" tint="-0.499984740745262"/>
      <name val="Arial"/>
      <family val="2"/>
    </font>
    <font>
      <b/>
      <i/>
      <sz val="10.4"/>
      <color theme="8" tint="-0.499984740745262"/>
      <name val="Arial"/>
      <family val="2"/>
    </font>
    <font>
      <sz val="11"/>
      <color rgb="FF9C5700"/>
      <name val="Calibri"/>
      <family val="2"/>
      <scheme val="minor"/>
    </font>
    <font>
      <b/>
      <vertAlign val="superscript"/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0" fontId="23" fillId="5" borderId="0" applyNumberFormat="0" applyBorder="0" applyAlignment="0" applyProtection="0"/>
  </cellStyleXfs>
  <cellXfs count="153">
    <xf numFmtId="0" fontId="0" fillId="0" borderId="0" xfId="0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 wrapText="1" indent="2"/>
    </xf>
    <xf numFmtId="0" fontId="3" fillId="0" borderId="1" xfId="0" applyFont="1" applyBorder="1" applyAlignment="1">
      <alignment horizontal="left" indent="2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indent="2"/>
    </xf>
    <xf numFmtId="165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/>
    <xf numFmtId="165" fontId="3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 indent="1"/>
    </xf>
    <xf numFmtId="0" fontId="4" fillId="0" borderId="1" xfId="0" applyFont="1" applyBorder="1"/>
    <xf numFmtId="0" fontId="3" fillId="0" borderId="1" xfId="0" applyFont="1" applyFill="1" applyBorder="1" applyAlignment="1">
      <alignment horizontal="left" wrapText="1" indent="1"/>
    </xf>
    <xf numFmtId="0" fontId="3" fillId="0" borderId="1" xfId="0" applyFont="1" applyFill="1" applyBorder="1" applyAlignment="1">
      <alignment horizontal="left" indent="1"/>
    </xf>
    <xf numFmtId="0" fontId="3" fillId="0" borderId="1" xfId="0" applyFont="1" applyBorder="1" applyAlignment="1">
      <alignment horizontal="left" wrapText="1" indent="1"/>
    </xf>
    <xf numFmtId="2" fontId="3" fillId="0" borderId="1" xfId="0" applyNumberFormat="1" applyFont="1" applyBorder="1" applyAlignment="1">
      <alignment horizontal="left"/>
    </xf>
    <xf numFmtId="0" fontId="3" fillId="0" borderId="0" xfId="0" applyFont="1" applyBorder="1"/>
    <xf numFmtId="4" fontId="5" fillId="0" borderId="0" xfId="0" applyNumberFormat="1" applyFont="1" applyBorder="1" applyAlignment="1">
      <alignment horizontal="center" wrapText="1"/>
    </xf>
    <xf numFmtId="0" fontId="3" fillId="0" borderId="0" xfId="0" applyFont="1" applyFill="1" applyBorder="1"/>
    <xf numFmtId="0" fontId="3" fillId="0" borderId="0" xfId="0" applyFont="1" applyBorder="1" applyAlignment="1">
      <alignment horizontal="left" indent="1"/>
    </xf>
    <xf numFmtId="2" fontId="3" fillId="0" borderId="0" xfId="0" applyNumberFormat="1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0" fontId="1" fillId="0" borderId="0" xfId="0" applyFont="1" applyBorder="1"/>
    <xf numFmtId="166" fontId="1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/>
    </xf>
    <xf numFmtId="4" fontId="7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 indent="2"/>
    </xf>
    <xf numFmtId="167" fontId="12" fillId="0" borderId="1" xfId="0" applyNumberFormat="1" applyFont="1" applyBorder="1" applyAlignment="1">
      <alignment horizontal="center" wrapText="1"/>
    </xf>
    <xf numFmtId="167" fontId="12" fillId="0" borderId="1" xfId="0" applyNumberFormat="1" applyFont="1" applyBorder="1" applyAlignment="1">
      <alignment horizontal="center"/>
    </xf>
    <xf numFmtId="167" fontId="12" fillId="2" borderId="1" xfId="0" applyNumberFormat="1" applyFont="1" applyFill="1" applyBorder="1" applyAlignment="1">
      <alignment horizontal="center"/>
    </xf>
    <xf numFmtId="4" fontId="12" fillId="0" borderId="1" xfId="0" applyNumberFormat="1" applyFont="1" applyBorder="1" applyAlignment="1">
      <alignment horizontal="center" wrapText="1"/>
    </xf>
    <xf numFmtId="167" fontId="12" fillId="0" borderId="1" xfId="0" applyNumberFormat="1" applyFont="1" applyFill="1" applyBorder="1" applyAlignment="1">
      <alignment horizontal="center"/>
    </xf>
    <xf numFmtId="168" fontId="12" fillId="0" borderId="1" xfId="0" applyNumberFormat="1" applyFont="1" applyBorder="1" applyAlignment="1">
      <alignment horizontal="center"/>
    </xf>
    <xf numFmtId="4" fontId="12" fillId="0" borderId="1" xfId="0" applyNumberFormat="1" applyFont="1" applyFill="1" applyBorder="1" applyAlignment="1">
      <alignment horizontal="center"/>
    </xf>
    <xf numFmtId="167" fontId="12" fillId="0" borderId="1" xfId="0" applyNumberFormat="1" applyFont="1" applyFill="1" applyBorder="1" applyAlignment="1">
      <alignment horizontal="center" wrapText="1"/>
    </xf>
    <xf numFmtId="167" fontId="7" fillId="0" borderId="1" xfId="0" applyNumberFormat="1" applyFont="1" applyBorder="1" applyAlignment="1">
      <alignment horizontal="center"/>
    </xf>
    <xf numFmtId="167" fontId="7" fillId="2" borderId="1" xfId="0" applyNumberFormat="1" applyFont="1" applyFill="1" applyBorder="1" applyAlignment="1">
      <alignment horizontal="center"/>
    </xf>
    <xf numFmtId="167" fontId="7" fillId="0" borderId="1" xfId="0" applyNumberFormat="1" applyFont="1" applyFill="1" applyBorder="1" applyAlignment="1">
      <alignment horizontal="center"/>
    </xf>
    <xf numFmtId="167" fontId="7" fillId="0" borderId="1" xfId="0" applyNumberFormat="1" applyFont="1" applyFill="1" applyBorder="1" applyAlignment="1">
      <alignment horizontal="center" wrapText="1"/>
    </xf>
    <xf numFmtId="9" fontId="7" fillId="0" borderId="1" xfId="0" quotePrefix="1" applyNumberFormat="1" applyFont="1" applyFill="1" applyBorder="1" applyAlignment="1">
      <alignment horizontal="center" wrapText="1"/>
    </xf>
    <xf numFmtId="0" fontId="9" fillId="0" borderId="0" xfId="0" applyFont="1" applyBorder="1"/>
    <xf numFmtId="0" fontId="9" fillId="0" borderId="0" xfId="0" applyFont="1"/>
    <xf numFmtId="166" fontId="9" fillId="0" borderId="0" xfId="0" applyNumberFormat="1" applyFont="1" applyFill="1" applyBorder="1" applyAlignment="1">
      <alignment horizontal="left"/>
    </xf>
    <xf numFmtId="166" fontId="9" fillId="0" borderId="0" xfId="0" applyNumberFormat="1" applyFont="1" applyFill="1" applyBorder="1" applyAlignment="1"/>
    <xf numFmtId="0" fontId="9" fillId="0" borderId="0" xfId="0" quotePrefix="1" applyFont="1" applyBorder="1"/>
    <xf numFmtId="0" fontId="9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wrapText="1" indent="1"/>
    </xf>
    <xf numFmtId="0" fontId="8" fillId="0" borderId="0" xfId="0" applyFont="1" applyBorder="1" applyAlignment="1"/>
    <xf numFmtId="167" fontId="7" fillId="0" borderId="1" xfId="0" applyNumberFormat="1" applyFont="1" applyFill="1" applyBorder="1" applyAlignment="1" applyProtection="1">
      <alignment horizontal="center"/>
      <protection locked="0"/>
    </xf>
    <xf numFmtId="164" fontId="7" fillId="0" borderId="1" xfId="0" applyNumberFormat="1" applyFont="1" applyFill="1" applyBorder="1" applyAlignment="1">
      <alignment horizontal="center" wrapText="1"/>
    </xf>
    <xf numFmtId="0" fontId="3" fillId="2" borderId="0" xfId="0" applyFont="1" applyFill="1" applyBorder="1"/>
    <xf numFmtId="167" fontId="7" fillId="2" borderId="1" xfId="0" applyNumberFormat="1" applyFont="1" applyFill="1" applyBorder="1" applyAlignment="1">
      <alignment horizontal="center" wrapText="1"/>
    </xf>
    <xf numFmtId="167" fontId="12" fillId="2" borderId="1" xfId="0" applyNumberFormat="1" applyFont="1" applyFill="1" applyBorder="1" applyAlignment="1">
      <alignment horizontal="center" wrapText="1"/>
    </xf>
    <xf numFmtId="168" fontId="1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indent="2"/>
    </xf>
    <xf numFmtId="0" fontId="2" fillId="0" borderId="1" xfId="0" applyFont="1" applyFill="1" applyBorder="1" applyAlignment="1">
      <alignment horizontal="left" indent="1"/>
    </xf>
    <xf numFmtId="0" fontId="3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indent="1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7" fontId="12" fillId="0" borderId="1" xfId="0" applyNumberFormat="1" applyFont="1" applyFill="1" applyBorder="1" applyAlignment="1" applyProtection="1">
      <alignment horizontal="center"/>
      <protection locked="0"/>
    </xf>
    <xf numFmtId="168" fontId="12" fillId="2" borderId="1" xfId="0" applyNumberFormat="1" applyFont="1" applyFill="1" applyBorder="1" applyAlignment="1">
      <alignment horizontal="center" wrapText="1"/>
    </xf>
    <xf numFmtId="168" fontId="7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left" indent="3"/>
    </xf>
    <xf numFmtId="0" fontId="16" fillId="0" borderId="0" xfId="0" applyFont="1" applyBorder="1"/>
    <xf numFmtId="0" fontId="9" fillId="0" borderId="0" xfId="0" applyFont="1" applyBorder="1" applyAlignment="1"/>
    <xf numFmtId="166" fontId="11" fillId="4" borderId="1" xfId="0" applyNumberFormat="1" applyFont="1" applyFill="1" applyBorder="1" applyAlignment="1">
      <alignment horizontal="center" wrapText="1"/>
    </xf>
    <xf numFmtId="166" fontId="4" fillId="4" borderId="1" xfId="0" applyNumberFormat="1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/>
    <xf numFmtId="167" fontId="12" fillId="4" borderId="1" xfId="0" applyNumberFormat="1" applyFont="1" applyFill="1" applyBorder="1" applyAlignment="1">
      <alignment horizontal="center"/>
    </xf>
    <xf numFmtId="167" fontId="7" fillId="4" borderId="1" xfId="0" applyNumberFormat="1" applyFont="1" applyFill="1" applyBorder="1" applyAlignment="1">
      <alignment horizontal="center"/>
    </xf>
    <xf numFmtId="167" fontId="7" fillId="4" borderId="1" xfId="0" applyNumberFormat="1" applyFont="1" applyFill="1" applyBorder="1" applyAlignment="1">
      <alignment horizontal="center" wrapText="1"/>
    </xf>
    <xf numFmtId="9" fontId="7" fillId="4" borderId="1" xfId="0" applyNumberFormat="1" applyFont="1" applyFill="1" applyBorder="1" applyAlignment="1">
      <alignment horizontal="center"/>
    </xf>
    <xf numFmtId="167" fontId="12" fillId="4" borderId="1" xfId="0" applyNumberFormat="1" applyFont="1" applyFill="1" applyBorder="1" applyAlignment="1" applyProtection="1">
      <alignment horizontal="center"/>
      <protection locked="0"/>
    </xf>
    <xf numFmtId="167" fontId="7" fillId="4" borderId="1" xfId="0" applyNumberFormat="1" applyFont="1" applyFill="1" applyBorder="1" applyAlignment="1" applyProtection="1">
      <alignment horizontal="center"/>
      <protection locked="0"/>
    </xf>
    <xf numFmtId="168" fontId="7" fillId="0" borderId="1" xfId="0" applyNumberFormat="1" applyFont="1" applyFill="1" applyBorder="1" applyAlignment="1">
      <alignment horizontal="center" wrapText="1"/>
    </xf>
    <xf numFmtId="166" fontId="17" fillId="0" borderId="0" xfId="0" applyNumberFormat="1" applyFont="1" applyBorder="1"/>
    <xf numFmtId="168" fontId="12" fillId="0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11" fillId="4" borderId="1" xfId="0" applyFont="1" applyFill="1" applyBorder="1" applyAlignment="1"/>
    <xf numFmtId="9" fontId="19" fillId="0" borderId="1" xfId="0" applyNumberFormat="1" applyFont="1" applyFill="1" applyBorder="1" applyAlignment="1">
      <alignment horizontal="center" wrapText="1"/>
    </xf>
    <xf numFmtId="9" fontId="18" fillId="4" borderId="1" xfId="0" applyNumberFormat="1" applyFont="1" applyFill="1" applyBorder="1" applyAlignment="1">
      <alignment horizontal="center" wrapText="1"/>
    </xf>
    <xf numFmtId="9" fontId="18" fillId="4" borderId="1" xfId="0" applyNumberFormat="1" applyFont="1" applyFill="1" applyBorder="1" applyAlignment="1">
      <alignment horizontal="center"/>
    </xf>
    <xf numFmtId="9" fontId="19" fillId="0" borderId="1" xfId="1" quotePrefix="1" applyFont="1" applyFill="1" applyBorder="1" applyAlignment="1">
      <alignment horizontal="center" wrapText="1"/>
    </xf>
    <xf numFmtId="9" fontId="12" fillId="2" borderId="1" xfId="0" applyNumberFormat="1" applyFont="1" applyFill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9" fontId="12" fillId="0" borderId="1" xfId="0" applyNumberFormat="1" applyFont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 wrapText="1"/>
    </xf>
    <xf numFmtId="9" fontId="12" fillId="0" borderId="1" xfId="0" applyNumberFormat="1" applyFont="1" applyFill="1" applyBorder="1" applyAlignment="1">
      <alignment horizontal="center" wrapText="1"/>
    </xf>
    <xf numFmtId="9" fontId="12" fillId="0" borderId="1" xfId="0" applyNumberFormat="1" applyFont="1" applyFill="1" applyBorder="1" applyAlignment="1">
      <alignment horizontal="center"/>
    </xf>
    <xf numFmtId="9" fontId="12" fillId="0" borderId="1" xfId="0" applyNumberFormat="1" applyFont="1" applyFill="1" applyBorder="1" applyAlignment="1" applyProtection="1">
      <alignment horizontal="center"/>
      <protection locked="0"/>
    </xf>
    <xf numFmtId="9" fontId="12" fillId="4" borderId="1" xfId="0" applyNumberFormat="1" applyFont="1" applyFill="1" applyBorder="1" applyAlignment="1">
      <alignment horizontal="center"/>
    </xf>
    <xf numFmtId="9" fontId="12" fillId="2" borderId="1" xfId="0" quotePrefix="1" applyNumberFormat="1" applyFont="1" applyFill="1" applyBorder="1" applyAlignment="1">
      <alignment horizontal="center" wrapText="1"/>
    </xf>
    <xf numFmtId="9" fontId="12" fillId="2" borderId="1" xfId="0" applyNumberFormat="1" applyFont="1" applyFill="1" applyBorder="1" applyAlignment="1">
      <alignment horizontal="center" wrapText="1"/>
    </xf>
    <xf numFmtId="168" fontId="12" fillId="0" borderId="1" xfId="0" applyNumberFormat="1" applyFont="1" applyFill="1" applyBorder="1" applyAlignment="1">
      <alignment horizontal="center"/>
    </xf>
    <xf numFmtId="9" fontId="12" fillId="0" borderId="1" xfId="0" quotePrefix="1" applyNumberFormat="1" applyFont="1" applyFill="1" applyBorder="1" applyAlignment="1">
      <alignment horizontal="center"/>
    </xf>
    <xf numFmtId="9" fontId="12" fillId="0" borderId="1" xfId="0" quotePrefix="1" applyNumberFormat="1" applyFont="1" applyFill="1" applyBorder="1" applyAlignment="1">
      <alignment horizontal="center" wrapText="1"/>
    </xf>
    <xf numFmtId="9" fontId="7" fillId="0" borderId="1" xfId="0" applyNumberFormat="1" applyFont="1" applyFill="1" applyBorder="1" applyAlignment="1">
      <alignment horizontal="center" wrapText="1"/>
    </xf>
    <xf numFmtId="4" fontId="13" fillId="0" borderId="1" xfId="0" applyNumberFormat="1" applyFont="1" applyFill="1" applyBorder="1" applyAlignment="1">
      <alignment horizontal="center" wrapText="1"/>
    </xf>
    <xf numFmtId="167" fontId="13" fillId="0" borderId="1" xfId="0" applyNumberFormat="1" applyFont="1" applyFill="1" applyBorder="1" applyAlignment="1">
      <alignment horizontal="center" wrapText="1"/>
    </xf>
    <xf numFmtId="164" fontId="12" fillId="2" borderId="1" xfId="0" applyNumberFormat="1" applyFont="1" applyFill="1" applyBorder="1" applyAlignment="1">
      <alignment horizontal="center" wrapText="1"/>
    </xf>
    <xf numFmtId="169" fontId="12" fillId="0" borderId="1" xfId="0" applyNumberFormat="1" applyFont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/>
    </xf>
    <xf numFmtId="9" fontId="12" fillId="0" borderId="1" xfId="0" applyNumberFormat="1" applyFont="1" applyBorder="1" applyAlignment="1">
      <alignment horizontal="center" wrapText="1"/>
    </xf>
    <xf numFmtId="164" fontId="12" fillId="0" borderId="1" xfId="0" applyNumberFormat="1" applyFont="1" applyFill="1" applyBorder="1" applyAlignment="1" applyProtection="1">
      <alignment horizontal="center"/>
      <protection locked="0"/>
    </xf>
    <xf numFmtId="164" fontId="12" fillId="2" borderId="1" xfId="0" applyNumberFormat="1" applyFont="1" applyFill="1" applyBorder="1" applyAlignment="1">
      <alignment horizontal="center"/>
    </xf>
    <xf numFmtId="164" fontId="12" fillId="0" borderId="1" xfId="0" quotePrefix="1" applyNumberFormat="1" applyFont="1" applyFill="1" applyBorder="1" applyAlignment="1">
      <alignment horizontal="center" wrapText="1"/>
    </xf>
    <xf numFmtId="167" fontId="12" fillId="4" borderId="1" xfId="0" applyNumberFormat="1" applyFont="1" applyFill="1" applyBorder="1" applyAlignment="1">
      <alignment horizontal="center" wrapText="1"/>
    </xf>
    <xf numFmtId="9" fontId="12" fillId="4" borderId="1" xfId="0" applyNumberFormat="1" applyFont="1" applyFill="1" applyBorder="1" applyAlignment="1">
      <alignment horizontal="center" wrapText="1"/>
    </xf>
    <xf numFmtId="164" fontId="12" fillId="0" borderId="1" xfId="0" applyNumberFormat="1" applyFont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167" fontId="13" fillId="0" borderId="1" xfId="0" applyNumberFormat="1" applyFont="1" applyBorder="1" applyAlignment="1">
      <alignment horizontal="center" wrapText="1"/>
    </xf>
    <xf numFmtId="167" fontId="13" fillId="0" borderId="1" xfId="0" applyNumberFormat="1" applyFont="1" applyBorder="1" applyAlignment="1">
      <alignment horizontal="center"/>
    </xf>
    <xf numFmtId="167" fontId="13" fillId="2" borderId="1" xfId="0" applyNumberFormat="1" applyFont="1" applyFill="1" applyBorder="1" applyAlignment="1">
      <alignment horizontal="center" wrapText="1"/>
    </xf>
    <xf numFmtId="4" fontId="12" fillId="0" borderId="1" xfId="0" applyNumberFormat="1" applyFont="1" applyFill="1" applyBorder="1" applyAlignment="1">
      <alignment horizontal="center" wrapText="1"/>
    </xf>
    <xf numFmtId="9" fontId="13" fillId="0" borderId="1" xfId="1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4" fontId="19" fillId="0" borderId="1" xfId="0" applyNumberFormat="1" applyFont="1" applyFill="1" applyBorder="1" applyAlignment="1">
      <alignment horizontal="center"/>
    </xf>
    <xf numFmtId="167" fontId="13" fillId="0" borderId="1" xfId="0" applyNumberFormat="1" applyFont="1" applyFill="1" applyBorder="1" applyAlignment="1">
      <alignment horizontal="center"/>
    </xf>
    <xf numFmtId="9" fontId="13" fillId="0" borderId="1" xfId="1" applyFont="1" applyFill="1" applyBorder="1" applyAlignment="1">
      <alignment horizontal="center"/>
    </xf>
    <xf numFmtId="8" fontId="3" fillId="0" borderId="1" xfId="0" applyNumberFormat="1" applyFont="1" applyBorder="1" applyAlignment="1">
      <alignment horizontal="center"/>
    </xf>
    <xf numFmtId="8" fontId="13" fillId="0" borderId="1" xfId="0" applyNumberFormat="1" applyFont="1" applyBorder="1" applyAlignment="1">
      <alignment horizontal="center"/>
    </xf>
    <xf numFmtId="9" fontId="13" fillId="0" borderId="1" xfId="0" applyNumberFormat="1" applyFont="1" applyBorder="1" applyAlignment="1">
      <alignment horizontal="center"/>
    </xf>
    <xf numFmtId="8" fontId="13" fillId="2" borderId="1" xfId="0" applyNumberFormat="1" applyFont="1" applyFill="1" applyBorder="1" applyAlignment="1">
      <alignment horizontal="center"/>
    </xf>
    <xf numFmtId="9" fontId="13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7" fontId="13" fillId="0" borderId="1" xfId="2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9" fontId="19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9" fontId="19" fillId="2" borderId="1" xfId="0" applyNumberFormat="1" applyFont="1" applyFill="1" applyBorder="1" applyAlignment="1">
      <alignment horizontal="center"/>
    </xf>
    <xf numFmtId="9" fontId="19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168" fontId="7" fillId="2" borderId="1" xfId="0" applyNumberFormat="1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2" fillId="0" borderId="4" xfId="0" applyFont="1" applyFill="1" applyBorder="1" applyAlignment="1" applyProtection="1">
      <alignment horizontal="center" wrapText="1"/>
      <protection locked="0"/>
    </xf>
    <xf numFmtId="0" fontId="0" fillId="0" borderId="5" xfId="0" applyBorder="1" applyAlignment="1">
      <alignment horizontal="center" wrapText="1"/>
    </xf>
    <xf numFmtId="166" fontId="14" fillId="3" borderId="8" xfId="0" applyNumberFormat="1" applyFont="1" applyFill="1" applyBorder="1" applyAlignment="1">
      <alignment horizontal="center"/>
    </xf>
    <xf numFmtId="166" fontId="14" fillId="3" borderId="2" xfId="0" applyNumberFormat="1" applyFont="1" applyFill="1" applyBorder="1" applyAlignment="1">
      <alignment horizontal="center"/>
    </xf>
    <xf numFmtId="166" fontId="14" fillId="3" borderId="3" xfId="0" applyNumberFormat="1" applyFont="1" applyFill="1" applyBorder="1" applyAlignment="1">
      <alignment horizontal="center"/>
    </xf>
  </cellXfs>
  <cellStyles count="3">
    <cellStyle name="Neutral" xfId="2" builtinId="2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  <color rgb="FF0033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RANSFER\MSEXCEL\CFR_RET\MONTH\FIN_INST\FIMMMDD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M13"/>
      <sheetName val="BOJ BS TABLE"/>
      <sheetName val="DEPOSITS"/>
      <sheetName val="DATA ARRANGED"/>
      <sheetName val="DATA DUMP"/>
      <sheetName val="DATA DUMP 3"/>
      <sheetName val="MACROS"/>
      <sheetName val="Module1"/>
      <sheetName val="Module2"/>
      <sheetName val="Input"/>
      <sheetName val="BOJ_BS_TABLE"/>
      <sheetName val="DATA_ARRANGED"/>
      <sheetName val="DATA_DUMP"/>
      <sheetName val="DATA_DUMP_3"/>
      <sheetName val="BOJ_BS_TABLE1"/>
      <sheetName val="DATA_ARRANGED1"/>
      <sheetName val="DATA_DUMP1"/>
      <sheetName val="DATA_DUMP_31"/>
      <sheetName val="BOJ_BS_TABLE2"/>
      <sheetName val="DATA_ARRANGED2"/>
      <sheetName val="DATA_DUMP2"/>
      <sheetName val="DATA_DUMP_3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0"/>
  <sheetViews>
    <sheetView showGridLines="0" tabSelected="1" view="pageBreakPreview" zoomScale="60" zoomScaleNormal="60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D12" sqref="D12"/>
    </sheetView>
  </sheetViews>
  <sheetFormatPr defaultColWidth="9" defaultRowHeight="14.25" x14ac:dyDescent="0.2"/>
  <cols>
    <col min="1" max="1" width="11.85546875" style="26" customWidth="1"/>
    <col min="2" max="2" width="60.5703125" style="27" customWidth="1"/>
    <col min="3" max="3" width="56.7109375" style="26" customWidth="1"/>
    <col min="4" max="4" width="60.85546875" style="26" customWidth="1"/>
    <col min="5" max="5" width="63" style="26" customWidth="1"/>
    <col min="6" max="7" width="40.140625" style="26" customWidth="1"/>
    <col min="8" max="8" width="43.85546875" style="26" customWidth="1"/>
    <col min="9" max="9" width="45.5703125" style="26" customWidth="1"/>
    <col min="10" max="16384" width="9" style="26"/>
  </cols>
  <sheetData>
    <row r="1" spans="1:9" s="20" customFormat="1" ht="59.25" customHeight="1" x14ac:dyDescent="0.35">
      <c r="A1" s="148"/>
      <c r="B1" s="148" t="s">
        <v>0</v>
      </c>
      <c r="C1" s="150" t="s">
        <v>239</v>
      </c>
      <c r="D1" s="151"/>
      <c r="E1" s="152"/>
      <c r="F1" s="146" t="s">
        <v>70</v>
      </c>
      <c r="G1" s="147"/>
      <c r="H1" s="147"/>
      <c r="I1" s="147"/>
    </row>
    <row r="2" spans="1:9" s="29" customFormat="1" ht="61.5" customHeight="1" x14ac:dyDescent="0.25">
      <c r="A2" s="149"/>
      <c r="B2" s="149"/>
      <c r="C2" s="73" t="s">
        <v>140</v>
      </c>
      <c r="D2" s="73" t="s">
        <v>158</v>
      </c>
      <c r="E2" s="74" t="s">
        <v>184</v>
      </c>
      <c r="F2" s="118" t="s">
        <v>159</v>
      </c>
      <c r="G2" s="118" t="s">
        <v>160</v>
      </c>
      <c r="H2" s="75" t="s">
        <v>186</v>
      </c>
      <c r="I2" s="75" t="s">
        <v>187</v>
      </c>
    </row>
    <row r="3" spans="1:9" s="18" customFormat="1" ht="35.1" customHeight="1" x14ac:dyDescent="0.3">
      <c r="A3" s="7">
        <v>1</v>
      </c>
      <c r="B3" s="30" t="s">
        <v>116</v>
      </c>
      <c r="C3" s="87"/>
      <c r="D3" s="76"/>
      <c r="E3" s="76"/>
      <c r="F3" s="76"/>
      <c r="G3" s="76"/>
      <c r="H3" s="76"/>
      <c r="I3" s="76"/>
    </row>
    <row r="4" spans="1:9" s="18" customFormat="1" ht="42" customHeight="1" x14ac:dyDescent="0.25">
      <c r="A4" s="1">
        <v>1.1000000000000001</v>
      </c>
      <c r="B4" s="3" t="s">
        <v>4</v>
      </c>
      <c r="C4" s="33" t="s">
        <v>141</v>
      </c>
      <c r="D4" s="33" t="s">
        <v>141</v>
      </c>
      <c r="E4" s="119" t="s">
        <v>192</v>
      </c>
      <c r="F4" s="95">
        <v>0</v>
      </c>
      <c r="G4" s="96">
        <v>0</v>
      </c>
      <c r="H4" s="129" t="s">
        <v>235</v>
      </c>
      <c r="I4" s="130" t="s">
        <v>236</v>
      </c>
    </row>
    <row r="5" spans="1:9" s="18" customFormat="1" ht="38.25" customHeight="1" x14ac:dyDescent="0.25">
      <c r="A5" s="1">
        <v>1.2</v>
      </c>
      <c r="B5" s="4" t="s">
        <v>5</v>
      </c>
      <c r="C5" s="34">
        <v>98.71</v>
      </c>
      <c r="D5" s="34">
        <v>98.71</v>
      </c>
      <c r="E5" s="120">
        <v>108.71</v>
      </c>
      <c r="F5" s="95">
        <v>0</v>
      </c>
      <c r="G5" s="96">
        <v>0</v>
      </c>
      <c r="H5" s="120">
        <f>E5-D5</f>
        <v>10</v>
      </c>
      <c r="I5" s="123">
        <f>SUM(E5-D5)/D5</f>
        <v>0.10130685847431872</v>
      </c>
    </row>
    <row r="6" spans="1:9" s="18" customFormat="1" ht="39.75" customHeight="1" x14ac:dyDescent="0.25">
      <c r="A6" s="1">
        <v>1.3</v>
      </c>
      <c r="B6" s="3" t="s">
        <v>88</v>
      </c>
      <c r="C6" s="35" t="s">
        <v>19</v>
      </c>
      <c r="D6" s="35" t="s">
        <v>19</v>
      </c>
      <c r="E6" s="43" t="s">
        <v>19</v>
      </c>
      <c r="F6" s="35">
        <v>0</v>
      </c>
      <c r="G6" s="92">
        <v>0</v>
      </c>
      <c r="H6" s="55">
        <v>0</v>
      </c>
      <c r="I6" s="105">
        <v>0</v>
      </c>
    </row>
    <row r="7" spans="1:9" s="18" customFormat="1" ht="39.75" customHeight="1" x14ac:dyDescent="0.25">
      <c r="A7" s="1">
        <v>1.4</v>
      </c>
      <c r="B7" s="60" t="s">
        <v>89</v>
      </c>
      <c r="C7" s="77"/>
      <c r="D7" s="77"/>
      <c r="E7" s="78"/>
      <c r="F7" s="79"/>
      <c r="G7" s="89"/>
      <c r="H7" s="89"/>
      <c r="I7" s="89"/>
    </row>
    <row r="8" spans="1:9" s="18" customFormat="1" ht="67.150000000000006" customHeight="1" x14ac:dyDescent="0.25">
      <c r="A8" s="1" t="s">
        <v>117</v>
      </c>
      <c r="B8" s="4" t="s">
        <v>90</v>
      </c>
      <c r="C8" s="40" t="s">
        <v>163</v>
      </c>
      <c r="D8" s="40" t="s">
        <v>183</v>
      </c>
      <c r="E8" s="107" t="s">
        <v>193</v>
      </c>
      <c r="F8" s="44" t="s">
        <v>188</v>
      </c>
      <c r="G8" s="45" t="s">
        <v>189</v>
      </c>
      <c r="H8" s="129">
        <v>135</v>
      </c>
      <c r="I8" s="130">
        <v>0.11</v>
      </c>
    </row>
    <row r="9" spans="1:9" s="18" customFormat="1" ht="39.75" customHeight="1" x14ac:dyDescent="0.25">
      <c r="A9" s="1" t="s">
        <v>118</v>
      </c>
      <c r="B9" s="4" t="s">
        <v>91</v>
      </c>
      <c r="C9" s="34" t="s">
        <v>142</v>
      </c>
      <c r="D9" s="34" t="s">
        <v>142</v>
      </c>
      <c r="E9" s="120" t="s">
        <v>194</v>
      </c>
      <c r="F9" s="40">
        <v>0</v>
      </c>
      <c r="G9" s="104">
        <v>0</v>
      </c>
      <c r="H9" s="129">
        <v>135</v>
      </c>
      <c r="I9" s="130">
        <v>0.11</v>
      </c>
    </row>
    <row r="10" spans="1:9" s="56" customFormat="1" ht="39.75" customHeight="1" x14ac:dyDescent="0.25">
      <c r="A10" s="1">
        <v>1.5</v>
      </c>
      <c r="B10" s="4" t="s">
        <v>1</v>
      </c>
      <c r="C10" s="58" t="s">
        <v>143</v>
      </c>
      <c r="D10" s="58" t="s">
        <v>143</v>
      </c>
      <c r="E10" s="121" t="s">
        <v>195</v>
      </c>
      <c r="F10" s="108">
        <v>0</v>
      </c>
      <c r="G10" s="100">
        <v>0</v>
      </c>
      <c r="H10" s="131">
        <v>752.5</v>
      </c>
      <c r="I10" s="132">
        <v>1.01</v>
      </c>
    </row>
    <row r="11" spans="1:9" s="56" customFormat="1" ht="37.5" customHeight="1" x14ac:dyDescent="0.25">
      <c r="A11" s="1">
        <v>1.6</v>
      </c>
      <c r="B11" s="4" t="s">
        <v>92</v>
      </c>
      <c r="C11" s="58" t="s">
        <v>143</v>
      </c>
      <c r="D11" s="58" t="s">
        <v>143</v>
      </c>
      <c r="E11" s="121" t="s">
        <v>195</v>
      </c>
      <c r="F11" s="108">
        <v>0</v>
      </c>
      <c r="G11" s="100">
        <v>0</v>
      </c>
      <c r="H11" s="131">
        <v>752.5</v>
      </c>
      <c r="I11" s="132">
        <v>1.01</v>
      </c>
    </row>
    <row r="12" spans="1:9" s="56" customFormat="1" ht="35.1" customHeight="1" x14ac:dyDescent="0.25">
      <c r="A12" s="1">
        <v>1.7</v>
      </c>
      <c r="B12" s="4" t="s">
        <v>2</v>
      </c>
      <c r="C12" s="35" t="s">
        <v>144</v>
      </c>
      <c r="D12" s="35" t="s">
        <v>144</v>
      </c>
      <c r="E12" s="121" t="s">
        <v>196</v>
      </c>
      <c r="F12" s="108">
        <v>0</v>
      </c>
      <c r="G12" s="101">
        <v>0</v>
      </c>
      <c r="H12" s="129">
        <v>135</v>
      </c>
      <c r="I12" s="130">
        <v>0.11</v>
      </c>
    </row>
    <row r="13" spans="1:9" s="18" customFormat="1" ht="35.1" customHeight="1" x14ac:dyDescent="0.25">
      <c r="A13" s="1">
        <v>1.8</v>
      </c>
      <c r="B13" s="2" t="s">
        <v>6</v>
      </c>
      <c r="C13" s="77"/>
      <c r="D13" s="77"/>
      <c r="E13" s="78"/>
      <c r="F13" s="78"/>
      <c r="G13" s="80"/>
      <c r="H13" s="80"/>
      <c r="I13" s="80"/>
    </row>
    <row r="14" spans="1:9" s="18" customFormat="1" ht="35.1" customHeight="1" x14ac:dyDescent="0.25">
      <c r="A14" s="1" t="s">
        <v>119</v>
      </c>
      <c r="B14" s="4" t="s">
        <v>7</v>
      </c>
      <c r="C14" s="34">
        <v>473.82</v>
      </c>
      <c r="D14" s="34">
        <v>473.82</v>
      </c>
      <c r="E14" s="41">
        <v>473.82</v>
      </c>
      <c r="F14" s="95">
        <v>0</v>
      </c>
      <c r="G14" s="96">
        <v>0</v>
      </c>
      <c r="H14" s="55">
        <v>0</v>
      </c>
      <c r="I14" s="105">
        <v>0</v>
      </c>
    </row>
    <row r="15" spans="1:9" s="18" customFormat="1" ht="35.1" customHeight="1" x14ac:dyDescent="0.25">
      <c r="A15" s="1" t="s">
        <v>120</v>
      </c>
      <c r="B15" s="4" t="s">
        <v>8</v>
      </c>
      <c r="C15" s="38">
        <v>45.21</v>
      </c>
      <c r="D15" s="38">
        <v>45.21</v>
      </c>
      <c r="E15" s="69">
        <v>45.21</v>
      </c>
      <c r="F15" s="109">
        <v>0</v>
      </c>
      <c r="G15" s="94">
        <v>0</v>
      </c>
      <c r="H15" s="55">
        <v>0</v>
      </c>
      <c r="I15" s="105">
        <v>0</v>
      </c>
    </row>
    <row r="16" spans="1:9" s="18" customFormat="1" ht="35.1" customHeight="1" x14ac:dyDescent="0.25">
      <c r="A16" s="1">
        <v>1.9</v>
      </c>
      <c r="B16" s="3" t="s">
        <v>9</v>
      </c>
      <c r="C16" s="40" t="s">
        <v>19</v>
      </c>
      <c r="D16" s="40" t="s">
        <v>19</v>
      </c>
      <c r="E16" s="44" t="s">
        <v>19</v>
      </c>
      <c r="F16" s="93">
        <v>0</v>
      </c>
      <c r="G16" s="94">
        <v>0</v>
      </c>
      <c r="H16" s="55">
        <v>0</v>
      </c>
      <c r="I16" s="105">
        <v>0</v>
      </c>
    </row>
    <row r="17" spans="1:9" s="18" customFormat="1" ht="35.1" customHeight="1" x14ac:dyDescent="0.3">
      <c r="A17" s="7">
        <v>2</v>
      </c>
      <c r="B17" s="8" t="s">
        <v>121</v>
      </c>
      <c r="C17" s="77"/>
      <c r="D17" s="77"/>
      <c r="E17" s="78"/>
      <c r="F17" s="78"/>
      <c r="G17" s="80"/>
      <c r="H17" s="80"/>
      <c r="I17" s="80"/>
    </row>
    <row r="18" spans="1:9" s="18" customFormat="1" ht="60.75" customHeight="1" x14ac:dyDescent="0.25">
      <c r="A18" s="9">
        <v>2.1</v>
      </c>
      <c r="B18" s="3" t="s">
        <v>122</v>
      </c>
      <c r="C18" s="36" t="s">
        <v>145</v>
      </c>
      <c r="D18" s="122" t="s">
        <v>177</v>
      </c>
      <c r="E18" s="106" t="s">
        <v>197</v>
      </c>
      <c r="F18" s="95">
        <f>4.3-3.74</f>
        <v>0.55999999999999961</v>
      </c>
      <c r="G18" s="96">
        <f>F18/3.74</f>
        <v>0.14973262032085549</v>
      </c>
      <c r="H18" s="106" t="s">
        <v>208</v>
      </c>
      <c r="I18" s="134" t="s">
        <v>209</v>
      </c>
    </row>
    <row r="19" spans="1:9" s="18" customFormat="1" ht="82.5" customHeight="1" x14ac:dyDescent="0.25">
      <c r="A19" s="9">
        <v>2.2000000000000002</v>
      </c>
      <c r="B19" s="3" t="s">
        <v>10</v>
      </c>
      <c r="C19" s="36" t="s">
        <v>155</v>
      </c>
      <c r="D19" s="36" t="s">
        <v>164</v>
      </c>
      <c r="E19" s="31" t="s">
        <v>198</v>
      </c>
      <c r="F19" s="95">
        <v>0</v>
      </c>
      <c r="G19" s="96">
        <v>0</v>
      </c>
      <c r="H19" s="31" t="s">
        <v>210</v>
      </c>
      <c r="I19" s="133" t="s">
        <v>211</v>
      </c>
    </row>
    <row r="20" spans="1:9" s="18" customFormat="1" ht="120" customHeight="1" x14ac:dyDescent="0.25">
      <c r="A20" s="9">
        <v>2.2999999999999998</v>
      </c>
      <c r="B20" s="3" t="s">
        <v>88</v>
      </c>
      <c r="C20" s="36" t="s">
        <v>156</v>
      </c>
      <c r="D20" s="36" t="s">
        <v>156</v>
      </c>
      <c r="E20" s="31" t="s">
        <v>199</v>
      </c>
      <c r="F20" s="95">
        <v>0</v>
      </c>
      <c r="G20" s="96">
        <v>0</v>
      </c>
      <c r="H20" s="134" t="s">
        <v>212</v>
      </c>
      <c r="I20" s="133" t="s">
        <v>227</v>
      </c>
    </row>
    <row r="21" spans="1:9" s="18" customFormat="1" ht="35.1" customHeight="1" x14ac:dyDescent="0.25">
      <c r="A21" s="9">
        <v>2.4</v>
      </c>
      <c r="B21" s="3" t="s">
        <v>9</v>
      </c>
      <c r="C21" s="40" t="s">
        <v>19</v>
      </c>
      <c r="D21" s="40" t="s">
        <v>19</v>
      </c>
      <c r="E21" s="44" t="s">
        <v>19</v>
      </c>
      <c r="F21" s="95">
        <v>0</v>
      </c>
      <c r="G21" s="96">
        <v>0</v>
      </c>
      <c r="H21" s="55">
        <v>0</v>
      </c>
      <c r="I21" s="105">
        <v>0</v>
      </c>
    </row>
    <row r="22" spans="1:9" s="18" customFormat="1" ht="35.1" customHeight="1" x14ac:dyDescent="0.25">
      <c r="A22" s="10">
        <v>3</v>
      </c>
      <c r="B22" s="13" t="s">
        <v>93</v>
      </c>
      <c r="C22" s="77"/>
      <c r="D22" s="77"/>
      <c r="E22" s="78"/>
      <c r="F22" s="77"/>
      <c r="G22" s="99"/>
      <c r="H22" s="90"/>
      <c r="I22" s="90"/>
    </row>
    <row r="23" spans="1:9" s="18" customFormat="1" ht="35.1" customHeight="1" x14ac:dyDescent="0.25">
      <c r="A23" s="11">
        <v>3.1</v>
      </c>
      <c r="B23" s="15" t="s">
        <v>11</v>
      </c>
      <c r="C23" s="34">
        <v>3389.63</v>
      </c>
      <c r="D23" s="34">
        <v>3389.63</v>
      </c>
      <c r="E23" s="41">
        <v>3389.63</v>
      </c>
      <c r="F23" s="95">
        <v>0</v>
      </c>
      <c r="G23" s="96">
        <v>0</v>
      </c>
      <c r="H23" s="55">
        <v>0</v>
      </c>
      <c r="I23" s="105">
        <v>0</v>
      </c>
    </row>
    <row r="24" spans="1:9" s="18" customFormat="1" ht="48.75" customHeight="1" x14ac:dyDescent="0.25">
      <c r="A24" s="1">
        <v>3.2</v>
      </c>
      <c r="B24" s="12" t="s">
        <v>12</v>
      </c>
      <c r="C24" s="40" t="s">
        <v>165</v>
      </c>
      <c r="D24" s="40" t="s">
        <v>176</v>
      </c>
      <c r="E24" s="136" t="s">
        <v>214</v>
      </c>
      <c r="F24" s="44" t="s">
        <v>191</v>
      </c>
      <c r="G24" s="91" t="s">
        <v>190</v>
      </c>
      <c r="H24" s="136" t="s">
        <v>216</v>
      </c>
      <c r="I24" s="134" t="s">
        <v>213</v>
      </c>
    </row>
    <row r="25" spans="1:9" s="18" customFormat="1" ht="35.1" customHeight="1" x14ac:dyDescent="0.25">
      <c r="A25" s="7">
        <v>4</v>
      </c>
      <c r="B25" s="8" t="s">
        <v>94</v>
      </c>
      <c r="C25" s="77"/>
      <c r="D25" s="77"/>
      <c r="E25" s="78"/>
      <c r="F25" s="78"/>
      <c r="G25" s="90"/>
      <c r="H25" s="90"/>
      <c r="I25" s="90"/>
    </row>
    <row r="26" spans="1:9" s="18" customFormat="1" ht="35.1" customHeight="1" x14ac:dyDescent="0.25">
      <c r="A26" s="5">
        <v>4.0999999999999996</v>
      </c>
      <c r="B26" s="61" t="s">
        <v>13</v>
      </c>
      <c r="C26" s="77"/>
      <c r="D26" s="77"/>
      <c r="E26" s="78"/>
      <c r="F26" s="78"/>
      <c r="G26" s="90"/>
      <c r="H26" s="90"/>
      <c r="I26" s="90"/>
    </row>
    <row r="27" spans="1:9" s="18" customFormat="1" ht="35.1" customHeight="1" x14ac:dyDescent="0.3">
      <c r="A27" s="1" t="s">
        <v>14</v>
      </c>
      <c r="B27" s="32" t="s">
        <v>75</v>
      </c>
      <c r="C27" s="77"/>
      <c r="D27" s="77"/>
      <c r="E27" s="78"/>
      <c r="F27" s="78"/>
      <c r="G27" s="90"/>
      <c r="H27" s="90"/>
      <c r="I27" s="90"/>
    </row>
    <row r="28" spans="1:9" s="18" customFormat="1" ht="96.75" customHeight="1" x14ac:dyDescent="0.25">
      <c r="A28" s="1" t="s">
        <v>15</v>
      </c>
      <c r="B28" s="4" t="s">
        <v>16</v>
      </c>
      <c r="C28" s="33">
        <v>29.61</v>
      </c>
      <c r="D28" s="40" t="s">
        <v>178</v>
      </c>
      <c r="E28" s="107" t="s">
        <v>215</v>
      </c>
      <c r="F28" s="55">
        <f>29.36-29.61</f>
        <v>-0.25</v>
      </c>
      <c r="G28" s="88">
        <f>F28/C28</f>
        <v>-8.443093549476529E-3</v>
      </c>
      <c r="H28" s="135" t="s">
        <v>217</v>
      </c>
      <c r="I28" s="135" t="s">
        <v>218</v>
      </c>
    </row>
    <row r="29" spans="1:9" s="20" customFormat="1" ht="35.1" customHeight="1" x14ac:dyDescent="0.25">
      <c r="A29" s="5" t="s">
        <v>17</v>
      </c>
      <c r="B29" s="4" t="s">
        <v>65</v>
      </c>
      <c r="C29" s="37" t="s">
        <v>19</v>
      </c>
      <c r="D29" s="37" t="s">
        <v>19</v>
      </c>
      <c r="E29" s="43" t="s">
        <v>19</v>
      </c>
      <c r="F29" s="37">
        <v>0</v>
      </c>
      <c r="G29" s="97">
        <v>0</v>
      </c>
      <c r="H29" s="55">
        <v>0</v>
      </c>
      <c r="I29" s="105">
        <v>0</v>
      </c>
    </row>
    <row r="30" spans="1:9" s="18" customFormat="1" ht="35.1" customHeight="1" x14ac:dyDescent="0.25">
      <c r="A30" s="5" t="s">
        <v>20</v>
      </c>
      <c r="B30" s="6" t="s">
        <v>18</v>
      </c>
      <c r="C30" s="37" t="s">
        <v>19</v>
      </c>
      <c r="D30" s="37" t="s">
        <v>19</v>
      </c>
      <c r="E30" s="43" t="s">
        <v>19</v>
      </c>
      <c r="F30" s="37">
        <v>0</v>
      </c>
      <c r="G30" s="97">
        <v>0</v>
      </c>
      <c r="H30" s="55">
        <v>0</v>
      </c>
      <c r="I30" s="105">
        <v>0</v>
      </c>
    </row>
    <row r="31" spans="1:9" s="18" customFormat="1" ht="35.1" customHeight="1" x14ac:dyDescent="0.25">
      <c r="A31" s="1" t="s">
        <v>22</v>
      </c>
      <c r="B31" s="4" t="s">
        <v>21</v>
      </c>
      <c r="C31" s="37" t="s">
        <v>19</v>
      </c>
      <c r="D31" s="37" t="s">
        <v>19</v>
      </c>
      <c r="E31" s="43" t="s">
        <v>19</v>
      </c>
      <c r="F31" s="37">
        <v>0</v>
      </c>
      <c r="G31" s="97">
        <v>0</v>
      </c>
      <c r="H31" s="55">
        <v>0</v>
      </c>
      <c r="I31" s="105">
        <v>0</v>
      </c>
    </row>
    <row r="32" spans="1:9" s="18" customFormat="1" ht="35.1" customHeight="1" x14ac:dyDescent="0.25">
      <c r="A32" s="5" t="s">
        <v>24</v>
      </c>
      <c r="B32" s="6" t="s">
        <v>23</v>
      </c>
      <c r="C32" s="37">
        <v>11.94</v>
      </c>
      <c r="D32" s="37">
        <v>11.94</v>
      </c>
      <c r="E32" s="43" t="s">
        <v>19</v>
      </c>
      <c r="F32" s="110">
        <v>0</v>
      </c>
      <c r="G32" s="111">
        <v>0</v>
      </c>
      <c r="H32" s="137">
        <f>-11.94</f>
        <v>-11.94</v>
      </c>
      <c r="I32" s="138">
        <v>-1</v>
      </c>
    </row>
    <row r="33" spans="1:9" s="18" customFormat="1" ht="35.1" customHeight="1" x14ac:dyDescent="0.25">
      <c r="A33" s="1" t="s">
        <v>66</v>
      </c>
      <c r="B33" s="4" t="s">
        <v>25</v>
      </c>
      <c r="C33" s="34" t="s">
        <v>19</v>
      </c>
      <c r="D33" s="37" t="s">
        <v>19</v>
      </c>
      <c r="E33" s="43" t="s">
        <v>19</v>
      </c>
      <c r="F33" s="37">
        <v>0</v>
      </c>
      <c r="G33" s="97">
        <v>0</v>
      </c>
      <c r="H33" s="55">
        <v>0</v>
      </c>
      <c r="I33" s="105">
        <v>0</v>
      </c>
    </row>
    <row r="34" spans="1:9" s="18" customFormat="1" ht="35.1" customHeight="1" x14ac:dyDescent="0.3">
      <c r="A34" s="1" t="s">
        <v>26</v>
      </c>
      <c r="B34" s="32" t="s">
        <v>76</v>
      </c>
      <c r="C34" s="77"/>
      <c r="D34" s="77"/>
      <c r="E34" s="78"/>
      <c r="F34" s="77"/>
      <c r="G34" s="99"/>
      <c r="H34" s="80"/>
      <c r="I34" s="80"/>
    </row>
    <row r="35" spans="1:9" s="18" customFormat="1" ht="34.5" customHeight="1" x14ac:dyDescent="0.25">
      <c r="A35" s="1" t="s">
        <v>27</v>
      </c>
      <c r="B35" s="4" t="s">
        <v>16</v>
      </c>
      <c r="C35" s="34">
        <v>59.56</v>
      </c>
      <c r="D35" s="34">
        <v>59.56</v>
      </c>
      <c r="E35" s="120">
        <v>60</v>
      </c>
      <c r="F35" s="95">
        <v>0</v>
      </c>
      <c r="G35" s="96">
        <v>0</v>
      </c>
      <c r="H35" s="120">
        <f>E35-D35</f>
        <v>0.43999999999999773</v>
      </c>
      <c r="I35" s="123">
        <f>SUM(E35-D35)/D35</f>
        <v>7.3875083948958652E-3</v>
      </c>
    </row>
    <row r="36" spans="1:9" s="20" customFormat="1" ht="35.1" customHeight="1" x14ac:dyDescent="0.25">
      <c r="A36" s="5" t="s">
        <v>28</v>
      </c>
      <c r="B36" s="4" t="s">
        <v>65</v>
      </c>
      <c r="C36" s="37" t="s">
        <v>19</v>
      </c>
      <c r="D36" s="37" t="s">
        <v>19</v>
      </c>
      <c r="E36" s="43" t="s">
        <v>19</v>
      </c>
      <c r="F36" s="37">
        <v>0</v>
      </c>
      <c r="G36" s="97">
        <v>0</v>
      </c>
      <c r="H36" s="55">
        <v>0</v>
      </c>
      <c r="I36" s="105">
        <v>0</v>
      </c>
    </row>
    <row r="37" spans="1:9" s="18" customFormat="1" ht="35.1" customHeight="1" x14ac:dyDescent="0.25">
      <c r="A37" s="1" t="s">
        <v>29</v>
      </c>
      <c r="B37" s="4" t="s">
        <v>18</v>
      </c>
      <c r="C37" s="34">
        <v>30.95</v>
      </c>
      <c r="D37" s="34">
        <v>30.95</v>
      </c>
      <c r="E37" s="41">
        <v>30.95</v>
      </c>
      <c r="F37" s="95">
        <v>0</v>
      </c>
      <c r="G37" s="96">
        <v>0</v>
      </c>
      <c r="H37" s="55">
        <v>0</v>
      </c>
      <c r="I37" s="105">
        <v>0</v>
      </c>
    </row>
    <row r="38" spans="1:9" s="18" customFormat="1" ht="35.1" customHeight="1" x14ac:dyDescent="0.25">
      <c r="A38" s="5" t="s">
        <v>31</v>
      </c>
      <c r="B38" s="6" t="s">
        <v>30</v>
      </c>
      <c r="C38" s="34" t="s">
        <v>19</v>
      </c>
      <c r="D38" s="37" t="s">
        <v>19</v>
      </c>
      <c r="E38" s="43" t="s">
        <v>19</v>
      </c>
      <c r="F38" s="67">
        <v>0</v>
      </c>
      <c r="G38" s="98">
        <v>0</v>
      </c>
      <c r="H38" s="55">
        <v>0</v>
      </c>
      <c r="I38" s="105">
        <v>0</v>
      </c>
    </row>
    <row r="39" spans="1:9" s="18" customFormat="1" ht="35.1" customHeight="1" x14ac:dyDescent="0.25">
      <c r="A39" s="1" t="s">
        <v>32</v>
      </c>
      <c r="B39" s="4" t="s">
        <v>23</v>
      </c>
      <c r="C39" s="34">
        <v>30.95</v>
      </c>
      <c r="D39" s="34">
        <v>30.95</v>
      </c>
      <c r="E39" s="41">
        <v>30.95</v>
      </c>
      <c r="F39" s="95">
        <v>0</v>
      </c>
      <c r="G39" s="96">
        <v>0</v>
      </c>
      <c r="H39" s="55">
        <v>0</v>
      </c>
      <c r="I39" s="105">
        <v>0</v>
      </c>
    </row>
    <row r="40" spans="1:9" s="18" customFormat="1" ht="35.1" customHeight="1" x14ac:dyDescent="0.25">
      <c r="A40" s="62" t="s">
        <v>67</v>
      </c>
      <c r="B40" s="4" t="s">
        <v>25</v>
      </c>
      <c r="C40" s="37" t="s">
        <v>19</v>
      </c>
      <c r="D40" s="37" t="s">
        <v>19</v>
      </c>
      <c r="E40" s="43" t="s">
        <v>19</v>
      </c>
      <c r="F40" s="67">
        <v>0</v>
      </c>
      <c r="G40" s="98">
        <v>0</v>
      </c>
      <c r="H40" s="55">
        <v>0</v>
      </c>
      <c r="I40" s="105">
        <v>0</v>
      </c>
    </row>
    <row r="41" spans="1:9" s="18" customFormat="1" ht="35.1" customHeight="1" x14ac:dyDescent="0.25">
      <c r="A41" s="1">
        <v>4.2</v>
      </c>
      <c r="B41" s="12" t="s">
        <v>123</v>
      </c>
      <c r="C41" s="37" t="s">
        <v>146</v>
      </c>
      <c r="D41" s="37" t="s">
        <v>146</v>
      </c>
      <c r="E41" s="43" t="s">
        <v>200</v>
      </c>
      <c r="F41" s="40">
        <v>0</v>
      </c>
      <c r="G41" s="104">
        <v>0</v>
      </c>
      <c r="H41" s="133" t="s">
        <v>219</v>
      </c>
      <c r="I41" s="133" t="s">
        <v>220</v>
      </c>
    </row>
    <row r="42" spans="1:9" s="18" customFormat="1" ht="35.1" customHeight="1" x14ac:dyDescent="0.25">
      <c r="A42" s="5">
        <v>4.3</v>
      </c>
      <c r="B42" s="4" t="s">
        <v>95</v>
      </c>
      <c r="C42" s="34">
        <v>704.81</v>
      </c>
      <c r="D42" s="34">
        <v>704.81</v>
      </c>
      <c r="E42" s="120">
        <v>850</v>
      </c>
      <c r="F42" s="112">
        <v>0</v>
      </c>
      <c r="G42" s="98">
        <v>0</v>
      </c>
      <c r="H42" s="120">
        <f>E42-D42</f>
        <v>145.19000000000005</v>
      </c>
      <c r="I42" s="123">
        <f>SUM(E42-D42)/D42</f>
        <v>0.20599877981299936</v>
      </c>
    </row>
    <row r="43" spans="1:9" s="18" customFormat="1" ht="35.1" customHeight="1" x14ac:dyDescent="0.25">
      <c r="A43" s="1">
        <v>4.4000000000000004</v>
      </c>
      <c r="B43" s="2" t="s">
        <v>33</v>
      </c>
      <c r="C43" s="77"/>
      <c r="D43" s="77"/>
      <c r="E43" s="78"/>
      <c r="F43" s="78"/>
      <c r="G43" s="80"/>
      <c r="H43" s="80"/>
      <c r="I43" s="80"/>
    </row>
    <row r="44" spans="1:9" s="18" customFormat="1" ht="35.1" customHeight="1" x14ac:dyDescent="0.25">
      <c r="A44" s="5" t="s">
        <v>96</v>
      </c>
      <c r="B44" s="2" t="s">
        <v>77</v>
      </c>
      <c r="C44" s="81"/>
      <c r="D44" s="81"/>
      <c r="E44" s="82"/>
      <c r="F44" s="78"/>
      <c r="G44" s="90"/>
      <c r="H44" s="90"/>
      <c r="I44" s="90"/>
    </row>
    <row r="45" spans="1:9" s="18" customFormat="1" ht="35.1" customHeight="1" x14ac:dyDescent="0.25">
      <c r="A45" s="5" t="s">
        <v>97</v>
      </c>
      <c r="B45" s="15" t="s">
        <v>98</v>
      </c>
      <c r="C45" s="67" t="s">
        <v>19</v>
      </c>
      <c r="D45" s="67" t="s">
        <v>19</v>
      </c>
      <c r="E45" s="54" t="s">
        <v>19</v>
      </c>
      <c r="F45" s="37">
        <v>0</v>
      </c>
      <c r="G45" s="97">
        <v>0</v>
      </c>
      <c r="H45" s="55">
        <v>0</v>
      </c>
      <c r="I45" s="105">
        <v>0</v>
      </c>
    </row>
    <row r="46" spans="1:9" s="18" customFormat="1" ht="35.1" customHeight="1" x14ac:dyDescent="0.25">
      <c r="A46" s="5" t="s">
        <v>99</v>
      </c>
      <c r="B46" s="61" t="s">
        <v>114</v>
      </c>
      <c r="C46" s="81"/>
      <c r="D46" s="81"/>
      <c r="E46" s="82"/>
      <c r="F46" s="77"/>
      <c r="G46" s="99"/>
      <c r="H46" s="80"/>
      <c r="I46" s="80"/>
    </row>
    <row r="47" spans="1:9" s="18" customFormat="1" ht="35.1" customHeight="1" x14ac:dyDescent="0.25">
      <c r="A47" s="5" t="s">
        <v>124</v>
      </c>
      <c r="B47" s="70" t="s">
        <v>125</v>
      </c>
      <c r="C47" s="67" t="s">
        <v>19</v>
      </c>
      <c r="D47" s="67" t="s">
        <v>19</v>
      </c>
      <c r="E47" s="54" t="s">
        <v>19</v>
      </c>
      <c r="F47" s="37">
        <v>0</v>
      </c>
      <c r="G47" s="97">
        <v>0</v>
      </c>
      <c r="H47" s="55">
        <v>0</v>
      </c>
      <c r="I47" s="105">
        <v>0</v>
      </c>
    </row>
    <row r="48" spans="1:9" s="18" customFormat="1" ht="35.1" customHeight="1" x14ac:dyDescent="0.25">
      <c r="A48" s="5" t="s">
        <v>126</v>
      </c>
      <c r="B48" s="70" t="s">
        <v>127</v>
      </c>
      <c r="C48" s="67" t="s">
        <v>19</v>
      </c>
      <c r="D48" s="67" t="s">
        <v>19</v>
      </c>
      <c r="E48" s="54" t="s">
        <v>19</v>
      </c>
      <c r="F48" s="37">
        <v>0</v>
      </c>
      <c r="G48" s="97">
        <v>0</v>
      </c>
      <c r="H48" s="55">
        <v>0</v>
      </c>
      <c r="I48" s="105">
        <v>0</v>
      </c>
    </row>
    <row r="49" spans="1:9" s="18" customFormat="1" ht="35.1" customHeight="1" x14ac:dyDescent="0.25">
      <c r="A49" s="10">
        <v>5</v>
      </c>
      <c r="B49" s="13" t="s">
        <v>100</v>
      </c>
      <c r="C49" s="77"/>
      <c r="D49" s="77"/>
      <c r="E49" s="78"/>
      <c r="F49" s="77"/>
      <c r="G49" s="99"/>
      <c r="H49" s="80"/>
      <c r="I49" s="80"/>
    </row>
    <row r="50" spans="1:9" s="18" customFormat="1" ht="44.25" customHeight="1" x14ac:dyDescent="0.25">
      <c r="A50" s="5">
        <v>5.0999999999999996</v>
      </c>
      <c r="B50" s="14" t="s">
        <v>34</v>
      </c>
      <c r="C50" s="37" t="s">
        <v>3</v>
      </c>
      <c r="D50" s="37" t="s">
        <v>3</v>
      </c>
      <c r="E50" s="43" t="s">
        <v>3</v>
      </c>
      <c r="F50" s="37" t="s">
        <v>3</v>
      </c>
      <c r="G50" s="37" t="s">
        <v>3</v>
      </c>
      <c r="H50" s="43" t="s">
        <v>3</v>
      </c>
      <c r="I50" s="43" t="s">
        <v>3</v>
      </c>
    </row>
    <row r="51" spans="1:9" s="18" customFormat="1" ht="49.5" customHeight="1" x14ac:dyDescent="0.25">
      <c r="A51" s="5">
        <v>5.2</v>
      </c>
      <c r="B51" s="14" t="s">
        <v>35</v>
      </c>
      <c r="C51" s="37" t="s">
        <v>147</v>
      </c>
      <c r="D51" s="37" t="s">
        <v>147</v>
      </c>
      <c r="E51" s="43" t="s">
        <v>147</v>
      </c>
      <c r="F51" s="40">
        <v>0</v>
      </c>
      <c r="G51" s="104">
        <v>0</v>
      </c>
      <c r="H51" s="55">
        <v>0</v>
      </c>
      <c r="I51" s="105">
        <v>0</v>
      </c>
    </row>
    <row r="52" spans="1:9" s="18" customFormat="1" ht="35.1" customHeight="1" x14ac:dyDescent="0.3">
      <c r="A52" s="10">
        <v>6</v>
      </c>
      <c r="B52" s="13" t="s">
        <v>128</v>
      </c>
      <c r="C52" s="77"/>
      <c r="D52" s="77"/>
      <c r="E52" s="78"/>
      <c r="F52" s="77"/>
      <c r="G52" s="99"/>
      <c r="H52" s="90"/>
      <c r="I52" s="90"/>
    </row>
    <row r="53" spans="1:9" s="20" customFormat="1" ht="54" x14ac:dyDescent="0.25">
      <c r="A53" s="1">
        <v>6.1</v>
      </c>
      <c r="B53" s="12" t="s">
        <v>36</v>
      </c>
      <c r="C53" s="40" t="s">
        <v>148</v>
      </c>
      <c r="D53" s="40" t="s">
        <v>179</v>
      </c>
      <c r="E53" s="44" t="s">
        <v>201</v>
      </c>
      <c r="F53" s="40" t="s">
        <v>180</v>
      </c>
      <c r="G53" s="104" t="s">
        <v>181</v>
      </c>
      <c r="H53" s="55">
        <v>0</v>
      </c>
      <c r="I53" s="124" t="s">
        <v>202</v>
      </c>
    </row>
    <row r="54" spans="1:9" s="18" customFormat="1" ht="47.45" customHeight="1" x14ac:dyDescent="0.25">
      <c r="A54" s="1">
        <v>6.2</v>
      </c>
      <c r="B54" s="12" t="s">
        <v>37</v>
      </c>
      <c r="C54" s="40" t="s">
        <v>162</v>
      </c>
      <c r="D54" s="40" t="s">
        <v>162</v>
      </c>
      <c r="E54" s="44" t="s">
        <v>162</v>
      </c>
      <c r="F54" s="37" t="s">
        <v>3</v>
      </c>
      <c r="G54" s="103">
        <v>0</v>
      </c>
      <c r="H54" s="55">
        <v>0</v>
      </c>
      <c r="I54" s="105">
        <v>0</v>
      </c>
    </row>
    <row r="55" spans="1:9" s="56" customFormat="1" ht="35.1" customHeight="1" x14ac:dyDescent="0.25">
      <c r="A55" s="1">
        <v>6.3</v>
      </c>
      <c r="B55" s="12" t="s">
        <v>85</v>
      </c>
      <c r="C55" s="35" t="s">
        <v>149</v>
      </c>
      <c r="D55" s="35" t="s">
        <v>149</v>
      </c>
      <c r="E55" s="42" t="s">
        <v>149</v>
      </c>
      <c r="F55" s="113">
        <v>0</v>
      </c>
      <c r="G55" s="92">
        <v>0</v>
      </c>
      <c r="H55" s="55">
        <v>0</v>
      </c>
      <c r="I55" s="105">
        <v>0</v>
      </c>
    </row>
    <row r="56" spans="1:9" s="56" customFormat="1" ht="55.15" customHeight="1" x14ac:dyDescent="0.25">
      <c r="A56" s="1">
        <v>6.4</v>
      </c>
      <c r="B56" s="12" t="s">
        <v>101</v>
      </c>
      <c r="C56" s="35" t="s">
        <v>157</v>
      </c>
      <c r="D56" s="58" t="s">
        <v>157</v>
      </c>
      <c r="E56" s="57" t="s">
        <v>157</v>
      </c>
      <c r="F56" s="113">
        <v>0</v>
      </c>
      <c r="G56" s="100">
        <v>0</v>
      </c>
      <c r="H56" s="55">
        <v>0</v>
      </c>
      <c r="I56" s="105">
        <v>0</v>
      </c>
    </row>
    <row r="57" spans="1:9" s="20" customFormat="1" ht="83.45" customHeight="1" x14ac:dyDescent="0.25">
      <c r="A57" s="1">
        <v>6.5</v>
      </c>
      <c r="B57" s="12" t="s">
        <v>115</v>
      </c>
      <c r="C57" s="40" t="s">
        <v>175</v>
      </c>
      <c r="D57" s="40" t="s">
        <v>174</v>
      </c>
      <c r="E57" s="44" t="s">
        <v>174</v>
      </c>
      <c r="F57" s="95">
        <v>0</v>
      </c>
      <c r="G57" s="114">
        <v>0</v>
      </c>
      <c r="H57" s="55">
        <v>0</v>
      </c>
      <c r="I57" s="105">
        <v>0</v>
      </c>
    </row>
    <row r="58" spans="1:9" s="18" customFormat="1" ht="35.1" customHeight="1" x14ac:dyDescent="0.25">
      <c r="A58" s="1">
        <v>6.6</v>
      </c>
      <c r="B58" s="12" t="s">
        <v>38</v>
      </c>
      <c r="C58" s="34">
        <v>7403.42</v>
      </c>
      <c r="D58" s="34">
        <v>7403.43</v>
      </c>
      <c r="E58" s="41">
        <v>7403.43</v>
      </c>
      <c r="F58" s="95">
        <v>0</v>
      </c>
      <c r="G58" s="96">
        <v>0</v>
      </c>
      <c r="H58" s="55">
        <v>0</v>
      </c>
      <c r="I58" s="105">
        <v>0</v>
      </c>
    </row>
    <row r="59" spans="1:9" s="18" customFormat="1" ht="35.1" customHeight="1" x14ac:dyDescent="0.25">
      <c r="A59" s="10">
        <v>7</v>
      </c>
      <c r="B59" s="13" t="s">
        <v>102</v>
      </c>
      <c r="C59" s="77"/>
      <c r="D59" s="77"/>
      <c r="E59" s="78"/>
      <c r="F59" s="78"/>
      <c r="G59" s="80"/>
      <c r="H59" s="80"/>
      <c r="I59" s="80"/>
    </row>
    <row r="60" spans="1:9" s="18" customFormat="1" ht="35.1" customHeight="1" x14ac:dyDescent="0.25">
      <c r="A60" s="1">
        <v>7.1</v>
      </c>
      <c r="B60" s="2" t="s">
        <v>39</v>
      </c>
      <c r="C60" s="77"/>
      <c r="D60" s="77"/>
      <c r="E60" s="78"/>
      <c r="F60" s="78"/>
      <c r="G60" s="80"/>
      <c r="H60" s="80"/>
      <c r="I60" s="80"/>
    </row>
    <row r="61" spans="1:9" s="56" customFormat="1" ht="57" customHeight="1" x14ac:dyDescent="0.25">
      <c r="A61" s="1" t="s">
        <v>40</v>
      </c>
      <c r="B61" s="16" t="s">
        <v>136</v>
      </c>
      <c r="C61" s="58" t="s">
        <v>131</v>
      </c>
      <c r="D61" s="58" t="s">
        <v>131</v>
      </c>
      <c r="E61" s="121" t="s">
        <v>203</v>
      </c>
      <c r="F61" s="40">
        <v>0</v>
      </c>
      <c r="G61" s="101">
        <v>0</v>
      </c>
      <c r="H61" s="139" t="s">
        <v>221</v>
      </c>
      <c r="I61" s="139" t="s">
        <v>222</v>
      </c>
    </row>
    <row r="62" spans="1:9" s="56" customFormat="1" ht="41.25" customHeight="1" x14ac:dyDescent="0.25">
      <c r="A62" s="5" t="s">
        <v>41</v>
      </c>
      <c r="B62" s="14" t="s">
        <v>137</v>
      </c>
      <c r="C62" s="58" t="s">
        <v>135</v>
      </c>
      <c r="D62" s="58" t="s">
        <v>135</v>
      </c>
      <c r="E62" s="57" t="s">
        <v>223</v>
      </c>
      <c r="F62" s="68">
        <v>0</v>
      </c>
      <c r="G62" s="100">
        <v>0</v>
      </c>
      <c r="H62" s="140" t="s">
        <v>224</v>
      </c>
      <c r="I62" s="141">
        <v>-0.01</v>
      </c>
    </row>
    <row r="63" spans="1:9" s="56" customFormat="1" ht="37.5" customHeight="1" x14ac:dyDescent="0.25">
      <c r="A63" s="63" t="s">
        <v>42</v>
      </c>
      <c r="B63" s="64" t="s">
        <v>113</v>
      </c>
      <c r="C63" s="35" t="s">
        <v>133</v>
      </c>
      <c r="D63" s="37" t="s">
        <v>133</v>
      </c>
      <c r="E63" s="43" t="s">
        <v>133</v>
      </c>
      <c r="F63" s="37">
        <v>0</v>
      </c>
      <c r="G63" s="104">
        <v>0</v>
      </c>
      <c r="H63" s="55">
        <v>0</v>
      </c>
      <c r="I63" s="105">
        <v>0</v>
      </c>
    </row>
    <row r="64" spans="1:9" s="56" customFormat="1" ht="35.1" customHeight="1" x14ac:dyDescent="0.25">
      <c r="A64" s="1">
        <v>7.2</v>
      </c>
      <c r="B64" s="2" t="s">
        <v>43</v>
      </c>
      <c r="C64" s="77"/>
      <c r="D64" s="77"/>
      <c r="E64" s="78"/>
      <c r="F64" s="77"/>
      <c r="G64" s="99"/>
      <c r="H64" s="90"/>
      <c r="I64" s="90"/>
    </row>
    <row r="65" spans="1:9" s="56" customFormat="1" ht="114" customHeight="1" x14ac:dyDescent="0.25">
      <c r="A65" s="1" t="s">
        <v>44</v>
      </c>
      <c r="B65" s="16" t="s">
        <v>138</v>
      </c>
      <c r="C65" s="58" t="s">
        <v>167</v>
      </c>
      <c r="D65" s="58" t="s">
        <v>166</v>
      </c>
      <c r="E65" s="57" t="s">
        <v>166</v>
      </c>
      <c r="F65" s="35" t="s">
        <v>3</v>
      </c>
      <c r="G65" s="100">
        <v>0</v>
      </c>
      <c r="H65" s="55">
        <v>0</v>
      </c>
      <c r="I65" s="105">
        <v>0</v>
      </c>
    </row>
    <row r="66" spans="1:9" s="56" customFormat="1" ht="58.9" customHeight="1" x14ac:dyDescent="0.25">
      <c r="A66" s="5" t="s">
        <v>45</v>
      </c>
      <c r="B66" s="14" t="s">
        <v>137</v>
      </c>
      <c r="C66" s="58" t="s">
        <v>169</v>
      </c>
      <c r="D66" s="40" t="s">
        <v>168</v>
      </c>
      <c r="E66" s="44" t="s">
        <v>168</v>
      </c>
      <c r="F66" s="35" t="s">
        <v>3</v>
      </c>
      <c r="G66" s="92">
        <v>0</v>
      </c>
      <c r="H66" s="55">
        <v>0</v>
      </c>
      <c r="I66" s="105">
        <v>0</v>
      </c>
    </row>
    <row r="67" spans="1:9" s="56" customFormat="1" ht="59.45" customHeight="1" x14ac:dyDescent="0.25">
      <c r="A67" s="5" t="s">
        <v>46</v>
      </c>
      <c r="B67" s="15" t="s">
        <v>113</v>
      </c>
      <c r="C67" s="58" t="s">
        <v>170</v>
      </c>
      <c r="D67" s="58" t="s">
        <v>170</v>
      </c>
      <c r="E67" s="57" t="s">
        <v>170</v>
      </c>
      <c r="F67" s="35" t="s">
        <v>3</v>
      </c>
      <c r="G67" s="100">
        <v>0</v>
      </c>
      <c r="H67" s="55">
        <v>0</v>
      </c>
      <c r="I67" s="105">
        <v>0</v>
      </c>
    </row>
    <row r="68" spans="1:9" s="56" customFormat="1" ht="31.15" customHeight="1" x14ac:dyDescent="0.25">
      <c r="A68" s="1">
        <v>7.3</v>
      </c>
      <c r="B68" s="2" t="s">
        <v>47</v>
      </c>
      <c r="C68" s="77"/>
      <c r="D68" s="77"/>
      <c r="E68" s="78"/>
      <c r="F68" s="77"/>
      <c r="G68" s="99"/>
      <c r="H68" s="80"/>
      <c r="I68" s="80"/>
    </row>
    <row r="69" spans="1:9" s="56" customFormat="1" ht="45.75" customHeight="1" x14ac:dyDescent="0.25">
      <c r="A69" s="65" t="s">
        <v>48</v>
      </c>
      <c r="B69" s="16" t="s">
        <v>138</v>
      </c>
      <c r="C69" s="68">
        <v>69</v>
      </c>
      <c r="D69" s="68">
        <v>69</v>
      </c>
      <c r="E69" s="145" t="s">
        <v>204</v>
      </c>
      <c r="F69" s="68">
        <v>0</v>
      </c>
      <c r="G69" s="101">
        <v>0</v>
      </c>
      <c r="H69" s="140" t="s">
        <v>225</v>
      </c>
      <c r="I69" s="141">
        <v>-0.01</v>
      </c>
    </row>
    <row r="70" spans="1:9" s="56" customFormat="1" ht="43.5" customHeight="1" x14ac:dyDescent="0.25">
      <c r="A70" s="1" t="s">
        <v>49</v>
      </c>
      <c r="B70" s="16" t="s">
        <v>137</v>
      </c>
      <c r="C70" s="59">
        <v>69</v>
      </c>
      <c r="D70" s="59">
        <v>69</v>
      </c>
      <c r="E70" s="145" t="s">
        <v>204</v>
      </c>
      <c r="F70" s="59">
        <v>0</v>
      </c>
      <c r="G70" s="92">
        <v>0</v>
      </c>
      <c r="H70" s="140" t="s">
        <v>225</v>
      </c>
      <c r="I70" s="141">
        <v>-0.01</v>
      </c>
    </row>
    <row r="71" spans="1:9" s="56" customFormat="1" ht="35.1" customHeight="1" x14ac:dyDescent="0.25">
      <c r="A71" s="5" t="s">
        <v>50</v>
      </c>
      <c r="B71" s="15" t="s">
        <v>113</v>
      </c>
      <c r="C71" s="35">
        <v>2800</v>
      </c>
      <c r="D71" s="37">
        <v>2600</v>
      </c>
      <c r="E71" s="43">
        <v>2600</v>
      </c>
      <c r="F71" s="95">
        <f>D71-C71</f>
        <v>-200</v>
      </c>
      <c r="G71" s="88">
        <f>F71/C71</f>
        <v>-7.1428571428571425E-2</v>
      </c>
      <c r="H71" s="55">
        <v>0</v>
      </c>
      <c r="I71" s="105">
        <v>0</v>
      </c>
    </row>
    <row r="72" spans="1:9" s="56" customFormat="1" ht="35.1" customHeight="1" x14ac:dyDescent="0.25">
      <c r="A72" s="9">
        <v>7.4</v>
      </c>
      <c r="B72" s="2" t="s">
        <v>51</v>
      </c>
      <c r="C72" s="77"/>
      <c r="D72" s="77"/>
      <c r="E72" s="78"/>
      <c r="F72" s="78"/>
      <c r="G72" s="90"/>
      <c r="H72" s="90"/>
      <c r="I72" s="90"/>
    </row>
    <row r="73" spans="1:9" s="56" customFormat="1" ht="48" customHeight="1" x14ac:dyDescent="0.25">
      <c r="A73" s="1" t="s">
        <v>52</v>
      </c>
      <c r="B73" s="16" t="s">
        <v>138</v>
      </c>
      <c r="C73" s="68" t="s">
        <v>139</v>
      </c>
      <c r="D73" s="68" t="s">
        <v>139</v>
      </c>
      <c r="E73" s="145" t="s">
        <v>204</v>
      </c>
      <c r="F73" s="68">
        <v>0</v>
      </c>
      <c r="G73" s="101">
        <v>0</v>
      </c>
      <c r="H73" s="140" t="s">
        <v>225</v>
      </c>
      <c r="I73" s="141">
        <v>-0.01</v>
      </c>
    </row>
    <row r="74" spans="1:9" s="56" customFormat="1" ht="39.75" customHeight="1" x14ac:dyDescent="0.25">
      <c r="A74" s="1" t="s">
        <v>53</v>
      </c>
      <c r="B74" s="16" t="s">
        <v>137</v>
      </c>
      <c r="C74" s="35" t="s">
        <v>132</v>
      </c>
      <c r="D74" s="35" t="s">
        <v>132</v>
      </c>
      <c r="E74" s="145" t="s">
        <v>204</v>
      </c>
      <c r="F74" s="59">
        <v>0</v>
      </c>
      <c r="G74" s="92">
        <v>0</v>
      </c>
      <c r="H74" s="140" t="s">
        <v>225</v>
      </c>
      <c r="I74" s="141">
        <v>-0.01</v>
      </c>
    </row>
    <row r="75" spans="1:9" s="56" customFormat="1" ht="40.5" customHeight="1" x14ac:dyDescent="0.25">
      <c r="A75" s="1" t="s">
        <v>54</v>
      </c>
      <c r="B75" s="12" t="s">
        <v>113</v>
      </c>
      <c r="C75" s="35">
        <v>2600</v>
      </c>
      <c r="D75" s="37">
        <v>2600</v>
      </c>
      <c r="E75" s="43">
        <v>2600</v>
      </c>
      <c r="F75" s="37">
        <f>D75-C75</f>
        <v>0</v>
      </c>
      <c r="G75" s="96">
        <f>F75/C75</f>
        <v>0</v>
      </c>
      <c r="H75" s="55">
        <v>0</v>
      </c>
      <c r="I75" s="105">
        <v>0</v>
      </c>
    </row>
    <row r="76" spans="1:9" s="18" customFormat="1" ht="36.75" customHeight="1" x14ac:dyDescent="0.25">
      <c r="A76" s="1">
        <v>7.5</v>
      </c>
      <c r="B76" s="2" t="s">
        <v>55</v>
      </c>
      <c r="C76" s="77"/>
      <c r="D76" s="77"/>
      <c r="E76" s="78"/>
      <c r="F76" s="77"/>
      <c r="G76" s="99"/>
      <c r="H76" s="90"/>
      <c r="I76" s="90"/>
    </row>
    <row r="77" spans="1:9" s="18" customFormat="1" ht="42" customHeight="1" x14ac:dyDescent="0.25">
      <c r="A77" s="1" t="s">
        <v>56</v>
      </c>
      <c r="B77" s="16" t="s">
        <v>138</v>
      </c>
      <c r="C77" s="85" t="s">
        <v>150</v>
      </c>
      <c r="D77" s="85" t="s">
        <v>171</v>
      </c>
      <c r="E77" s="83" t="s">
        <v>237</v>
      </c>
      <c r="F77" s="85">
        <v>0</v>
      </c>
      <c r="G77" s="96">
        <v>0</v>
      </c>
      <c r="H77" s="55">
        <v>0</v>
      </c>
      <c r="I77" s="105">
        <v>0</v>
      </c>
    </row>
    <row r="78" spans="1:9" s="18" customFormat="1" ht="39" customHeight="1" x14ac:dyDescent="0.25">
      <c r="A78" s="1" t="s">
        <v>57</v>
      </c>
      <c r="B78" s="86" t="s">
        <v>137</v>
      </c>
      <c r="C78" s="39" t="s">
        <v>151</v>
      </c>
      <c r="D78" s="39" t="s">
        <v>151</v>
      </c>
      <c r="E78" s="144" t="s">
        <v>151</v>
      </c>
      <c r="F78" s="102">
        <v>0</v>
      </c>
      <c r="G78" s="103">
        <v>0</v>
      </c>
      <c r="H78" s="55">
        <v>0</v>
      </c>
      <c r="I78" s="105">
        <v>0</v>
      </c>
    </row>
    <row r="79" spans="1:9" s="20" customFormat="1" ht="35.1" customHeight="1" x14ac:dyDescent="0.25">
      <c r="A79" s="5" t="s">
        <v>58</v>
      </c>
      <c r="B79" s="15" t="s">
        <v>103</v>
      </c>
      <c r="C79" s="39" t="s">
        <v>134</v>
      </c>
      <c r="D79" s="39" t="s">
        <v>134</v>
      </c>
      <c r="E79" s="43" t="s">
        <v>19</v>
      </c>
      <c r="F79" s="37">
        <v>0</v>
      </c>
      <c r="G79" s="104">
        <v>0</v>
      </c>
      <c r="H79" s="125" t="s">
        <v>226</v>
      </c>
      <c r="I79" s="142">
        <v>-1</v>
      </c>
    </row>
    <row r="80" spans="1:9" s="18" customFormat="1" ht="35.1" customHeight="1" x14ac:dyDescent="0.25">
      <c r="A80" s="10">
        <v>8</v>
      </c>
      <c r="B80" s="66" t="s">
        <v>104</v>
      </c>
      <c r="C80" s="77"/>
      <c r="D80" s="77"/>
      <c r="E80" s="78"/>
      <c r="F80" s="77"/>
      <c r="G80" s="99"/>
      <c r="H80" s="80"/>
      <c r="I80" s="80"/>
    </row>
    <row r="81" spans="1:9" s="18" customFormat="1" ht="46.9" customHeight="1" x14ac:dyDescent="0.25">
      <c r="A81" s="1">
        <v>8.1</v>
      </c>
      <c r="B81" s="15" t="s">
        <v>59</v>
      </c>
      <c r="C81" s="40" t="s">
        <v>152</v>
      </c>
      <c r="D81" s="40" t="s">
        <v>152</v>
      </c>
      <c r="E81" s="44" t="s">
        <v>205</v>
      </c>
      <c r="F81" s="40">
        <v>0</v>
      </c>
      <c r="G81" s="104">
        <v>0</v>
      </c>
      <c r="H81" s="135" t="s">
        <v>238</v>
      </c>
      <c r="I81" s="133" t="s">
        <v>228</v>
      </c>
    </row>
    <row r="82" spans="1:9" s="18" customFormat="1" ht="35.1" customHeight="1" x14ac:dyDescent="0.25">
      <c r="A82" s="1">
        <v>8.1999999999999993</v>
      </c>
      <c r="B82" s="12" t="s">
        <v>60</v>
      </c>
      <c r="C82" s="34">
        <v>862.5</v>
      </c>
      <c r="D82" s="34">
        <v>862.5</v>
      </c>
      <c r="E82" s="41">
        <v>862.5</v>
      </c>
      <c r="F82" s="95">
        <v>0</v>
      </c>
      <c r="G82" s="96">
        <v>0</v>
      </c>
      <c r="H82" s="55">
        <v>0</v>
      </c>
      <c r="I82" s="105">
        <v>0</v>
      </c>
    </row>
    <row r="83" spans="1:9" s="18" customFormat="1" ht="35.1" customHeight="1" x14ac:dyDescent="0.25">
      <c r="A83" s="1">
        <v>8.3000000000000007</v>
      </c>
      <c r="B83" s="2" t="s">
        <v>71</v>
      </c>
      <c r="C83" s="77"/>
      <c r="D83" s="77"/>
      <c r="E83" s="78"/>
      <c r="F83" s="77"/>
      <c r="G83" s="99"/>
      <c r="H83" s="80"/>
      <c r="I83" s="80"/>
    </row>
    <row r="84" spans="1:9" s="20" customFormat="1" ht="35.1" customHeight="1" x14ac:dyDescent="0.25">
      <c r="A84" s="5" t="s">
        <v>68</v>
      </c>
      <c r="B84" s="15" t="s">
        <v>105</v>
      </c>
      <c r="C84" s="37">
        <v>370.17</v>
      </c>
      <c r="D84" s="37">
        <v>370.17</v>
      </c>
      <c r="E84" s="43" t="s">
        <v>206</v>
      </c>
      <c r="F84" s="95">
        <v>0</v>
      </c>
      <c r="G84" s="96">
        <v>0</v>
      </c>
      <c r="H84" s="143" t="s">
        <v>229</v>
      </c>
      <c r="I84" s="143" t="s">
        <v>230</v>
      </c>
    </row>
    <row r="85" spans="1:9" s="20" customFormat="1" ht="35.1" customHeight="1" x14ac:dyDescent="0.25">
      <c r="A85" s="5" t="s">
        <v>69</v>
      </c>
      <c r="B85" s="15" t="s">
        <v>106</v>
      </c>
      <c r="C85" s="37">
        <v>908.15</v>
      </c>
      <c r="D85" s="37">
        <v>908.15</v>
      </c>
      <c r="E85" s="126">
        <v>1200</v>
      </c>
      <c r="F85" s="95">
        <v>0</v>
      </c>
      <c r="G85" s="96">
        <v>0</v>
      </c>
      <c r="H85" s="126">
        <f>E85-D85</f>
        <v>291.85000000000002</v>
      </c>
      <c r="I85" s="127">
        <f>SUM(E85-D85)/D85</f>
        <v>0.32136761548202392</v>
      </c>
    </row>
    <row r="86" spans="1:9" s="18" customFormat="1" ht="35.1" customHeight="1" x14ac:dyDescent="0.25">
      <c r="A86" s="1">
        <v>8.4</v>
      </c>
      <c r="B86" s="12" t="s">
        <v>61</v>
      </c>
      <c r="C86" s="34" t="s">
        <v>3</v>
      </c>
      <c r="D86" s="37" t="s">
        <v>3</v>
      </c>
      <c r="E86" s="43" t="s">
        <v>3</v>
      </c>
      <c r="F86" s="34" t="s">
        <v>3</v>
      </c>
      <c r="G86" s="34" t="s">
        <v>3</v>
      </c>
      <c r="H86" s="43" t="s">
        <v>3</v>
      </c>
      <c r="I86" s="43" t="s">
        <v>3</v>
      </c>
    </row>
    <row r="87" spans="1:9" s="18" customFormat="1" ht="35.1" customHeight="1" x14ac:dyDescent="0.25">
      <c r="A87" s="1">
        <v>8.5</v>
      </c>
      <c r="B87" s="12" t="s">
        <v>62</v>
      </c>
      <c r="C87" s="34" t="s">
        <v>153</v>
      </c>
      <c r="D87" s="34" t="s">
        <v>153</v>
      </c>
      <c r="E87" s="41">
        <v>365.24</v>
      </c>
      <c r="F87" s="40">
        <v>0</v>
      </c>
      <c r="G87" s="104">
        <v>0</v>
      </c>
      <c r="H87" s="128" t="s">
        <v>231</v>
      </c>
      <c r="I87" s="133" t="s">
        <v>232</v>
      </c>
    </row>
    <row r="88" spans="1:9" s="18" customFormat="1" ht="42" customHeight="1" x14ac:dyDescent="0.25">
      <c r="A88" s="1">
        <v>8.6</v>
      </c>
      <c r="B88" s="16" t="s">
        <v>63</v>
      </c>
      <c r="C88" s="37" t="s">
        <v>172</v>
      </c>
      <c r="D88" s="37" t="s">
        <v>173</v>
      </c>
      <c r="E88" s="43" t="s">
        <v>207</v>
      </c>
      <c r="F88" s="40">
        <v>0</v>
      </c>
      <c r="G88" s="104">
        <v>0</v>
      </c>
      <c r="H88" s="133" t="s">
        <v>233</v>
      </c>
      <c r="I88" s="135" t="s">
        <v>234</v>
      </c>
    </row>
    <row r="89" spans="1:9" s="20" customFormat="1" ht="38.25" customHeight="1" x14ac:dyDescent="0.25">
      <c r="A89" s="5">
        <v>8.6999999999999993</v>
      </c>
      <c r="B89" s="52" t="s">
        <v>107</v>
      </c>
      <c r="C89" s="77"/>
      <c r="D89" s="77"/>
      <c r="E89" s="78"/>
      <c r="F89" s="115"/>
      <c r="G89" s="116"/>
      <c r="H89" s="89"/>
      <c r="I89" s="89"/>
    </row>
    <row r="90" spans="1:9" s="20" customFormat="1" ht="35.1" customHeight="1" x14ac:dyDescent="0.25">
      <c r="A90" s="5" t="s">
        <v>79</v>
      </c>
      <c r="B90" s="15" t="s">
        <v>108</v>
      </c>
      <c r="C90" s="37">
        <v>325.74</v>
      </c>
      <c r="D90" s="37">
        <v>325.74</v>
      </c>
      <c r="E90" s="126">
        <v>350</v>
      </c>
      <c r="F90" s="95">
        <v>0</v>
      </c>
      <c r="G90" s="96">
        <v>0</v>
      </c>
      <c r="H90" s="126">
        <f>E90-D90</f>
        <v>24.259999999999991</v>
      </c>
      <c r="I90" s="127">
        <f>SUM(E90-D90)/D90</f>
        <v>7.4476576410634224E-2</v>
      </c>
    </row>
    <row r="91" spans="1:9" s="20" customFormat="1" ht="35.1" customHeight="1" x14ac:dyDescent="0.25">
      <c r="A91" s="5" t="s">
        <v>80</v>
      </c>
      <c r="B91" s="15" t="s">
        <v>109</v>
      </c>
      <c r="C91" s="37">
        <v>575</v>
      </c>
      <c r="D91" s="37">
        <v>575</v>
      </c>
      <c r="E91" s="43">
        <v>575</v>
      </c>
      <c r="F91" s="95">
        <f>D91-C91</f>
        <v>0</v>
      </c>
      <c r="G91" s="96">
        <f>-F91/C91</f>
        <v>0</v>
      </c>
      <c r="H91" s="55">
        <v>0</v>
      </c>
      <c r="I91" s="105">
        <v>0</v>
      </c>
    </row>
    <row r="92" spans="1:9" s="20" customFormat="1" ht="44.45" customHeight="1" x14ac:dyDescent="0.25">
      <c r="A92" s="5">
        <v>8.8000000000000007</v>
      </c>
      <c r="B92" s="12" t="s">
        <v>64</v>
      </c>
      <c r="C92" s="33" t="s">
        <v>154</v>
      </c>
      <c r="D92" s="40" t="s">
        <v>161</v>
      </c>
      <c r="E92" s="44" t="s">
        <v>161</v>
      </c>
      <c r="F92" s="117">
        <v>0</v>
      </c>
      <c r="G92" s="111">
        <v>0</v>
      </c>
      <c r="H92" s="55">
        <v>0</v>
      </c>
      <c r="I92" s="105">
        <v>0</v>
      </c>
    </row>
    <row r="93" spans="1:9" s="20" customFormat="1" ht="29.25" customHeight="1" x14ac:dyDescent="0.25">
      <c r="A93" s="17">
        <v>8.11</v>
      </c>
      <c r="B93" s="2" t="s">
        <v>110</v>
      </c>
      <c r="C93" s="77"/>
      <c r="D93" s="77"/>
      <c r="E93" s="78"/>
      <c r="F93" s="115"/>
      <c r="G93" s="116"/>
      <c r="H93" s="89"/>
      <c r="I93" s="89"/>
    </row>
    <row r="94" spans="1:9" s="20" customFormat="1" ht="29.25" customHeight="1" x14ac:dyDescent="0.4">
      <c r="A94" s="1" t="s">
        <v>129</v>
      </c>
      <c r="B94" s="12" t="s">
        <v>111</v>
      </c>
      <c r="C94" s="37">
        <v>296.14</v>
      </c>
      <c r="D94" s="37" t="s">
        <v>185</v>
      </c>
      <c r="E94" s="43">
        <v>296.14</v>
      </c>
      <c r="F94" s="95">
        <f>296.14-296.14</f>
        <v>0</v>
      </c>
      <c r="G94" s="96">
        <f>F94/294.14</f>
        <v>0</v>
      </c>
      <c r="H94" s="55">
        <v>0</v>
      </c>
      <c r="I94" s="105">
        <v>0</v>
      </c>
    </row>
    <row r="95" spans="1:9" s="20" customFormat="1" ht="29.25" customHeight="1" x14ac:dyDescent="0.25">
      <c r="A95" s="1" t="s">
        <v>130</v>
      </c>
      <c r="B95" s="12" t="s">
        <v>112</v>
      </c>
      <c r="C95" s="37" t="s">
        <v>19</v>
      </c>
      <c r="D95" s="37" t="s">
        <v>19</v>
      </c>
      <c r="E95" s="43" t="s">
        <v>19</v>
      </c>
      <c r="F95" s="40">
        <v>0</v>
      </c>
      <c r="G95" s="96">
        <v>0</v>
      </c>
      <c r="H95" s="55">
        <v>0</v>
      </c>
      <c r="I95" s="105">
        <v>0</v>
      </c>
    </row>
    <row r="96" spans="1:9" s="18" customFormat="1" ht="29.25" customHeight="1" x14ac:dyDescent="0.25">
      <c r="A96" s="22"/>
      <c r="B96" s="21"/>
      <c r="C96" s="19"/>
      <c r="D96" s="19"/>
      <c r="E96" s="19"/>
    </row>
    <row r="97" spans="1:5" s="18" customFormat="1" ht="29.25" customHeight="1" x14ac:dyDescent="0.3">
      <c r="A97" s="72" t="s">
        <v>84</v>
      </c>
      <c r="B97" s="72"/>
      <c r="C97" s="72"/>
      <c r="D97" s="72"/>
      <c r="E97" s="72"/>
    </row>
    <row r="98" spans="1:5" s="18" customFormat="1" ht="20.25" x14ac:dyDescent="0.3">
      <c r="A98" s="53" t="s">
        <v>81</v>
      </c>
      <c r="B98" s="23"/>
      <c r="C98" s="23"/>
      <c r="D98" s="23"/>
      <c r="E98" s="23"/>
    </row>
    <row r="99" spans="1:5" s="18" customFormat="1" ht="20.25" x14ac:dyDescent="0.3">
      <c r="A99" s="24" t="s">
        <v>73</v>
      </c>
      <c r="B99" s="46" t="s">
        <v>82</v>
      </c>
      <c r="C99" s="46"/>
      <c r="D99" s="46"/>
      <c r="E99" s="46"/>
    </row>
    <row r="100" spans="1:5" s="18" customFormat="1" ht="20.25" x14ac:dyDescent="0.3">
      <c r="A100" s="28" t="s">
        <v>74</v>
      </c>
      <c r="B100" s="48" t="s">
        <v>83</v>
      </c>
      <c r="C100" s="46"/>
      <c r="D100" s="46"/>
      <c r="E100" s="46"/>
    </row>
    <row r="101" spans="1:5" s="18" customFormat="1" ht="20.25" x14ac:dyDescent="0.3">
      <c r="A101" s="28" t="s">
        <v>72</v>
      </c>
      <c r="B101" s="49" t="s">
        <v>87</v>
      </c>
      <c r="C101" s="47"/>
      <c r="D101" s="47"/>
      <c r="E101" s="47"/>
    </row>
    <row r="102" spans="1:5" s="18" customFormat="1" ht="20.25" x14ac:dyDescent="0.3">
      <c r="A102" s="51" t="s">
        <v>78</v>
      </c>
      <c r="B102" s="50" t="s">
        <v>86</v>
      </c>
      <c r="C102" s="47"/>
      <c r="D102" s="47"/>
      <c r="E102" s="47"/>
    </row>
    <row r="103" spans="1:5" s="18" customFormat="1" ht="20.25" x14ac:dyDescent="0.3">
      <c r="A103" s="51"/>
      <c r="B103" s="50"/>
    </row>
    <row r="104" spans="1:5" s="18" customFormat="1" ht="20.25" x14ac:dyDescent="0.3">
      <c r="A104" s="28"/>
      <c r="B104" s="84" t="s">
        <v>182</v>
      </c>
      <c r="C104" s="71"/>
      <c r="D104" s="71"/>
      <c r="E104" s="71"/>
    </row>
    <row r="105" spans="1:5" s="18" customFormat="1" ht="18" x14ac:dyDescent="0.25"/>
    <row r="106" spans="1:5" s="18" customFormat="1" ht="18" x14ac:dyDescent="0.25">
      <c r="B106" s="25"/>
    </row>
    <row r="107" spans="1:5" s="18" customFormat="1" ht="18" x14ac:dyDescent="0.25">
      <c r="B107" s="25"/>
    </row>
    <row r="108" spans="1:5" s="18" customFormat="1" ht="18" x14ac:dyDescent="0.25">
      <c r="B108" s="25"/>
    </row>
    <row r="109" spans="1:5" s="18" customFormat="1" ht="18" x14ac:dyDescent="0.25">
      <c r="B109" s="25"/>
    </row>
    <row r="110" spans="1:5" s="18" customFormat="1" ht="18" x14ac:dyDescent="0.25">
      <c r="B110" s="25"/>
    </row>
    <row r="111" spans="1:5" s="18" customFormat="1" ht="18" x14ac:dyDescent="0.25">
      <c r="B111" s="25"/>
    </row>
    <row r="112" spans="1:5" s="18" customFormat="1" ht="18" x14ac:dyDescent="0.25">
      <c r="B112" s="25"/>
    </row>
    <row r="113" spans="2:2" s="18" customFormat="1" ht="18" x14ac:dyDescent="0.25">
      <c r="B113" s="25"/>
    </row>
    <row r="114" spans="2:2" s="18" customFormat="1" ht="18" x14ac:dyDescent="0.25">
      <c r="B114" s="25"/>
    </row>
    <row r="115" spans="2:2" s="18" customFormat="1" ht="18" x14ac:dyDescent="0.25">
      <c r="B115" s="25"/>
    </row>
    <row r="116" spans="2:2" s="18" customFormat="1" ht="18" x14ac:dyDescent="0.25">
      <c r="B116" s="25"/>
    </row>
    <row r="117" spans="2:2" s="18" customFormat="1" ht="18" x14ac:dyDescent="0.25">
      <c r="B117" s="25"/>
    </row>
    <row r="118" spans="2:2" s="18" customFormat="1" ht="18" x14ac:dyDescent="0.25">
      <c r="B118" s="25"/>
    </row>
    <row r="119" spans="2:2" s="18" customFormat="1" ht="18" x14ac:dyDescent="0.25">
      <c r="B119" s="25"/>
    </row>
    <row r="120" spans="2:2" s="18" customFormat="1" ht="18" x14ac:dyDescent="0.25">
      <c r="B120" s="25"/>
    </row>
    <row r="121" spans="2:2" s="18" customFormat="1" ht="18" x14ac:dyDescent="0.25">
      <c r="B121" s="25"/>
    </row>
    <row r="122" spans="2:2" s="18" customFormat="1" ht="18" x14ac:dyDescent="0.25">
      <c r="B122" s="25"/>
    </row>
    <row r="123" spans="2:2" s="18" customFormat="1" ht="18" x14ac:dyDescent="0.25">
      <c r="B123" s="25"/>
    </row>
    <row r="124" spans="2:2" s="18" customFormat="1" ht="18" x14ac:dyDescent="0.25">
      <c r="B124" s="25"/>
    </row>
    <row r="125" spans="2:2" s="18" customFormat="1" ht="18" x14ac:dyDescent="0.25">
      <c r="B125" s="25"/>
    </row>
    <row r="126" spans="2:2" s="18" customFormat="1" ht="18" x14ac:dyDescent="0.25">
      <c r="B126" s="25"/>
    </row>
    <row r="127" spans="2:2" s="18" customFormat="1" ht="18" x14ac:dyDescent="0.25">
      <c r="B127" s="25"/>
    </row>
    <row r="128" spans="2:2" s="18" customFormat="1" ht="18" x14ac:dyDescent="0.25">
      <c r="B128" s="25"/>
    </row>
    <row r="129" spans="2:2" s="18" customFormat="1" ht="18" x14ac:dyDescent="0.25">
      <c r="B129" s="25"/>
    </row>
    <row r="130" spans="2:2" s="18" customFormat="1" ht="18" x14ac:dyDescent="0.25">
      <c r="B130" s="25"/>
    </row>
    <row r="131" spans="2:2" s="18" customFormat="1" ht="18" x14ac:dyDescent="0.25">
      <c r="B131" s="25"/>
    </row>
    <row r="132" spans="2:2" s="18" customFormat="1" ht="18" x14ac:dyDescent="0.25">
      <c r="B132" s="25"/>
    </row>
    <row r="133" spans="2:2" s="18" customFormat="1" ht="18" x14ac:dyDescent="0.25">
      <c r="B133" s="25"/>
    </row>
    <row r="134" spans="2:2" s="18" customFormat="1" ht="18" x14ac:dyDescent="0.25">
      <c r="B134" s="25"/>
    </row>
    <row r="135" spans="2:2" s="18" customFormat="1" ht="18" x14ac:dyDescent="0.25">
      <c r="B135" s="25"/>
    </row>
    <row r="136" spans="2:2" s="18" customFormat="1" ht="18" x14ac:dyDescent="0.25">
      <c r="B136" s="25"/>
    </row>
    <row r="137" spans="2:2" s="18" customFormat="1" ht="18" x14ac:dyDescent="0.25">
      <c r="B137" s="25"/>
    </row>
    <row r="138" spans="2:2" s="18" customFormat="1" ht="18" x14ac:dyDescent="0.25">
      <c r="B138" s="25"/>
    </row>
    <row r="139" spans="2:2" s="18" customFormat="1" ht="18" x14ac:dyDescent="0.25">
      <c r="B139" s="25"/>
    </row>
    <row r="140" spans="2:2" s="18" customFormat="1" ht="18" x14ac:dyDescent="0.25">
      <c r="B140" s="25"/>
    </row>
    <row r="141" spans="2:2" s="18" customFormat="1" ht="18" x14ac:dyDescent="0.25">
      <c r="B141" s="25"/>
    </row>
    <row r="142" spans="2:2" s="18" customFormat="1" ht="18" x14ac:dyDescent="0.25">
      <c r="B142" s="25"/>
    </row>
    <row r="143" spans="2:2" s="18" customFormat="1" ht="18" x14ac:dyDescent="0.25">
      <c r="B143" s="25"/>
    </row>
    <row r="144" spans="2:2" s="18" customFormat="1" ht="18" x14ac:dyDescent="0.25">
      <c r="B144" s="25"/>
    </row>
    <row r="145" spans="2:2" s="18" customFormat="1" ht="18" x14ac:dyDescent="0.25">
      <c r="B145" s="25"/>
    </row>
    <row r="146" spans="2:2" s="18" customFormat="1" ht="18" x14ac:dyDescent="0.25">
      <c r="B146" s="25"/>
    </row>
    <row r="147" spans="2:2" s="18" customFormat="1" ht="18" x14ac:dyDescent="0.25">
      <c r="B147" s="25"/>
    </row>
    <row r="148" spans="2:2" s="18" customFormat="1" ht="18" x14ac:dyDescent="0.25">
      <c r="B148" s="25"/>
    </row>
    <row r="149" spans="2:2" s="18" customFormat="1" ht="18" x14ac:dyDescent="0.25">
      <c r="B149" s="25"/>
    </row>
    <row r="150" spans="2:2" s="18" customFormat="1" ht="18" x14ac:dyDescent="0.25">
      <c r="B150" s="25"/>
    </row>
    <row r="151" spans="2:2" s="18" customFormat="1" ht="18" x14ac:dyDescent="0.25">
      <c r="B151" s="25"/>
    </row>
    <row r="152" spans="2:2" s="18" customFormat="1" ht="18" x14ac:dyDescent="0.25">
      <c r="B152" s="25"/>
    </row>
    <row r="153" spans="2:2" s="18" customFormat="1" ht="18" x14ac:dyDescent="0.25">
      <c r="B153" s="25"/>
    </row>
    <row r="154" spans="2:2" s="18" customFormat="1" ht="18" x14ac:dyDescent="0.25">
      <c r="B154" s="25"/>
    </row>
    <row r="155" spans="2:2" s="18" customFormat="1" ht="18" x14ac:dyDescent="0.25">
      <c r="B155" s="25"/>
    </row>
    <row r="156" spans="2:2" s="18" customFormat="1" ht="18" x14ac:dyDescent="0.25">
      <c r="B156" s="25"/>
    </row>
    <row r="157" spans="2:2" s="18" customFormat="1" ht="18" x14ac:dyDescent="0.25">
      <c r="B157" s="25"/>
    </row>
    <row r="158" spans="2:2" s="18" customFormat="1" ht="18" x14ac:dyDescent="0.25">
      <c r="B158" s="25"/>
    </row>
    <row r="159" spans="2:2" s="18" customFormat="1" ht="18" x14ac:dyDescent="0.25">
      <c r="B159" s="25"/>
    </row>
    <row r="160" spans="2:2" s="18" customFormat="1" ht="18" x14ac:dyDescent="0.25">
      <c r="B160" s="25"/>
    </row>
    <row r="161" spans="2:2" s="18" customFormat="1" ht="18" x14ac:dyDescent="0.25">
      <c r="B161" s="25"/>
    </row>
    <row r="162" spans="2:2" s="18" customFormat="1" ht="18" x14ac:dyDescent="0.25">
      <c r="B162" s="25"/>
    </row>
    <row r="163" spans="2:2" s="18" customFormat="1" ht="18" x14ac:dyDescent="0.25">
      <c r="B163" s="25"/>
    </row>
    <row r="164" spans="2:2" s="18" customFormat="1" ht="18" x14ac:dyDescent="0.25">
      <c r="B164" s="25"/>
    </row>
    <row r="165" spans="2:2" s="18" customFormat="1" ht="18" x14ac:dyDescent="0.25">
      <c r="B165" s="25"/>
    </row>
    <row r="166" spans="2:2" s="18" customFormat="1" ht="18" x14ac:dyDescent="0.25">
      <c r="B166" s="25"/>
    </row>
    <row r="167" spans="2:2" s="18" customFormat="1" ht="18" x14ac:dyDescent="0.25">
      <c r="B167" s="25"/>
    </row>
    <row r="168" spans="2:2" s="18" customFormat="1" ht="18" x14ac:dyDescent="0.25">
      <c r="B168" s="25"/>
    </row>
    <row r="169" spans="2:2" s="18" customFormat="1" ht="18" x14ac:dyDescent="0.25">
      <c r="B169" s="25"/>
    </row>
    <row r="170" spans="2:2" s="18" customFormat="1" ht="18" x14ac:dyDescent="0.25">
      <c r="B170" s="25"/>
    </row>
    <row r="171" spans="2:2" s="18" customFormat="1" ht="18" x14ac:dyDescent="0.25">
      <c r="B171" s="25"/>
    </row>
    <row r="172" spans="2:2" s="18" customFormat="1" ht="18" x14ac:dyDescent="0.25">
      <c r="B172" s="25"/>
    </row>
    <row r="173" spans="2:2" s="18" customFormat="1" ht="18" x14ac:dyDescent="0.25">
      <c r="B173" s="25"/>
    </row>
    <row r="174" spans="2:2" s="18" customFormat="1" ht="18" x14ac:dyDescent="0.25">
      <c r="B174" s="25"/>
    </row>
    <row r="175" spans="2:2" s="18" customFormat="1" ht="18" x14ac:dyDescent="0.25">
      <c r="B175" s="25"/>
    </row>
    <row r="176" spans="2:2" s="18" customFormat="1" ht="18" x14ac:dyDescent="0.25">
      <c r="B176" s="25"/>
    </row>
    <row r="177" spans="2:2" s="18" customFormat="1" ht="18" x14ac:dyDescent="0.25">
      <c r="B177" s="25"/>
    </row>
    <row r="178" spans="2:2" s="18" customFormat="1" ht="18" x14ac:dyDescent="0.25">
      <c r="B178" s="25"/>
    </row>
    <row r="179" spans="2:2" s="18" customFormat="1" ht="18" x14ac:dyDescent="0.25">
      <c r="B179" s="25"/>
    </row>
    <row r="180" spans="2:2" s="18" customFormat="1" ht="18" x14ac:dyDescent="0.25">
      <c r="B180" s="25"/>
    </row>
    <row r="181" spans="2:2" s="18" customFormat="1" ht="18" x14ac:dyDescent="0.25">
      <c r="B181" s="25"/>
    </row>
    <row r="182" spans="2:2" s="18" customFormat="1" ht="18" x14ac:dyDescent="0.25">
      <c r="B182" s="25"/>
    </row>
    <row r="183" spans="2:2" s="18" customFormat="1" ht="18" x14ac:dyDescent="0.25">
      <c r="B183" s="25"/>
    </row>
    <row r="184" spans="2:2" s="18" customFormat="1" ht="18" x14ac:dyDescent="0.25">
      <c r="B184" s="25"/>
    </row>
    <row r="185" spans="2:2" s="18" customFormat="1" ht="18" x14ac:dyDescent="0.25">
      <c r="B185" s="25"/>
    </row>
    <row r="186" spans="2:2" s="18" customFormat="1" ht="18" x14ac:dyDescent="0.25">
      <c r="B186" s="25"/>
    </row>
    <row r="187" spans="2:2" s="18" customFormat="1" ht="18" x14ac:dyDescent="0.25">
      <c r="B187" s="25"/>
    </row>
    <row r="188" spans="2:2" s="18" customFormat="1" ht="18" x14ac:dyDescent="0.25">
      <c r="B188" s="25"/>
    </row>
    <row r="189" spans="2:2" s="18" customFormat="1" ht="18" x14ac:dyDescent="0.25">
      <c r="B189" s="25"/>
    </row>
    <row r="190" spans="2:2" s="18" customFormat="1" ht="18" x14ac:dyDescent="0.25">
      <c r="B190" s="25"/>
    </row>
    <row r="191" spans="2:2" s="18" customFormat="1" ht="18" x14ac:dyDescent="0.25">
      <c r="B191" s="25"/>
    </row>
    <row r="192" spans="2:2" s="18" customFormat="1" ht="18" x14ac:dyDescent="0.25">
      <c r="B192" s="25"/>
    </row>
    <row r="193" spans="2:2" s="18" customFormat="1" ht="18" x14ac:dyDescent="0.25">
      <c r="B193" s="25"/>
    </row>
    <row r="194" spans="2:2" s="18" customFormat="1" ht="18" x14ac:dyDescent="0.25">
      <c r="B194" s="25"/>
    </row>
    <row r="195" spans="2:2" s="18" customFormat="1" ht="18" x14ac:dyDescent="0.25">
      <c r="B195" s="25"/>
    </row>
    <row r="196" spans="2:2" s="18" customFormat="1" ht="18" x14ac:dyDescent="0.25">
      <c r="B196" s="25"/>
    </row>
    <row r="197" spans="2:2" s="18" customFormat="1" ht="18" x14ac:dyDescent="0.25">
      <c r="B197" s="25"/>
    </row>
    <row r="198" spans="2:2" s="18" customFormat="1" ht="18" x14ac:dyDescent="0.25">
      <c r="B198" s="25"/>
    </row>
    <row r="199" spans="2:2" s="18" customFormat="1" ht="18" x14ac:dyDescent="0.25">
      <c r="B199" s="25"/>
    </row>
    <row r="200" spans="2:2" s="18" customFormat="1" ht="18" x14ac:dyDescent="0.25">
      <c r="B200" s="25"/>
    </row>
    <row r="201" spans="2:2" s="18" customFormat="1" ht="18" x14ac:dyDescent="0.25">
      <c r="B201" s="25"/>
    </row>
    <row r="202" spans="2:2" s="18" customFormat="1" ht="18" x14ac:dyDescent="0.25">
      <c r="B202" s="25"/>
    </row>
    <row r="203" spans="2:2" s="18" customFormat="1" ht="18" x14ac:dyDescent="0.25">
      <c r="B203" s="25"/>
    </row>
    <row r="204" spans="2:2" s="18" customFormat="1" ht="18" x14ac:dyDescent="0.25">
      <c r="B204" s="25"/>
    </row>
    <row r="205" spans="2:2" s="18" customFormat="1" ht="18" x14ac:dyDescent="0.25">
      <c r="B205" s="25"/>
    </row>
    <row r="206" spans="2:2" s="18" customFormat="1" ht="18" x14ac:dyDescent="0.25">
      <c r="B206" s="25"/>
    </row>
    <row r="207" spans="2:2" s="18" customFormat="1" ht="18" x14ac:dyDescent="0.25">
      <c r="B207" s="25"/>
    </row>
    <row r="208" spans="2:2" s="18" customFormat="1" ht="18" x14ac:dyDescent="0.25">
      <c r="B208" s="25"/>
    </row>
    <row r="209" spans="2:2" s="18" customFormat="1" ht="18" x14ac:dyDescent="0.25">
      <c r="B209" s="25"/>
    </row>
    <row r="210" spans="2:2" s="18" customFormat="1" ht="18" x14ac:dyDescent="0.25">
      <c r="B210" s="25"/>
    </row>
    <row r="211" spans="2:2" s="18" customFormat="1" ht="18" x14ac:dyDescent="0.25">
      <c r="B211" s="25"/>
    </row>
    <row r="212" spans="2:2" s="18" customFormat="1" ht="18" x14ac:dyDescent="0.25">
      <c r="B212" s="25"/>
    </row>
    <row r="213" spans="2:2" s="18" customFormat="1" ht="18" x14ac:dyDescent="0.25">
      <c r="B213" s="25"/>
    </row>
    <row r="214" spans="2:2" s="18" customFormat="1" ht="18" x14ac:dyDescent="0.25">
      <c r="B214" s="25"/>
    </row>
    <row r="215" spans="2:2" s="18" customFormat="1" ht="18" x14ac:dyDescent="0.25">
      <c r="B215" s="25"/>
    </row>
    <row r="216" spans="2:2" s="18" customFormat="1" ht="18" x14ac:dyDescent="0.25">
      <c r="B216" s="25"/>
    </row>
    <row r="217" spans="2:2" s="18" customFormat="1" ht="18" x14ac:dyDescent="0.25">
      <c r="B217" s="25"/>
    </row>
    <row r="218" spans="2:2" s="18" customFormat="1" ht="18" x14ac:dyDescent="0.25">
      <c r="B218" s="25"/>
    </row>
    <row r="219" spans="2:2" s="18" customFormat="1" ht="18" x14ac:dyDescent="0.25">
      <c r="B219" s="25"/>
    </row>
    <row r="220" spans="2:2" s="18" customFormat="1" ht="18" x14ac:dyDescent="0.25">
      <c r="B220" s="25"/>
    </row>
    <row r="221" spans="2:2" s="18" customFormat="1" ht="18" x14ac:dyDescent="0.25">
      <c r="B221" s="25"/>
    </row>
    <row r="222" spans="2:2" s="18" customFormat="1" ht="18" x14ac:dyDescent="0.25">
      <c r="B222" s="25"/>
    </row>
    <row r="223" spans="2:2" s="18" customFormat="1" ht="18" x14ac:dyDescent="0.25">
      <c r="B223" s="25"/>
    </row>
    <row r="224" spans="2:2" s="18" customFormat="1" ht="18" x14ac:dyDescent="0.25">
      <c r="B224" s="25"/>
    </row>
    <row r="225" spans="2:2" s="18" customFormat="1" ht="18" x14ac:dyDescent="0.25">
      <c r="B225" s="25"/>
    </row>
    <row r="226" spans="2:2" s="18" customFormat="1" ht="18" x14ac:dyDescent="0.25">
      <c r="B226" s="25"/>
    </row>
    <row r="227" spans="2:2" s="18" customFormat="1" ht="18" x14ac:dyDescent="0.25">
      <c r="B227" s="25"/>
    </row>
    <row r="228" spans="2:2" s="18" customFormat="1" ht="18" x14ac:dyDescent="0.25">
      <c r="B228" s="25"/>
    </row>
    <row r="229" spans="2:2" s="18" customFormat="1" ht="18" x14ac:dyDescent="0.25">
      <c r="B229" s="25"/>
    </row>
    <row r="230" spans="2:2" s="18" customFormat="1" ht="18" x14ac:dyDescent="0.25">
      <c r="B230" s="25"/>
    </row>
    <row r="231" spans="2:2" s="18" customFormat="1" ht="18" x14ac:dyDescent="0.25">
      <c r="B231" s="25"/>
    </row>
    <row r="232" spans="2:2" s="18" customFormat="1" ht="18" x14ac:dyDescent="0.25">
      <c r="B232" s="25"/>
    </row>
    <row r="233" spans="2:2" s="18" customFormat="1" ht="18" x14ac:dyDescent="0.25">
      <c r="B233" s="25"/>
    </row>
    <row r="234" spans="2:2" s="18" customFormat="1" ht="18" x14ac:dyDescent="0.25">
      <c r="B234" s="25"/>
    </row>
    <row r="235" spans="2:2" s="18" customFormat="1" ht="18" x14ac:dyDescent="0.25">
      <c r="B235" s="25"/>
    </row>
    <row r="236" spans="2:2" s="18" customFormat="1" ht="18" x14ac:dyDescent="0.25">
      <c r="B236" s="25"/>
    </row>
    <row r="237" spans="2:2" s="18" customFormat="1" ht="18" x14ac:dyDescent="0.25">
      <c r="B237" s="25"/>
    </row>
    <row r="238" spans="2:2" s="18" customFormat="1" ht="18" x14ac:dyDescent="0.25">
      <c r="B238" s="25"/>
    </row>
    <row r="239" spans="2:2" s="18" customFormat="1" ht="18" x14ac:dyDescent="0.25">
      <c r="B239" s="25"/>
    </row>
    <row r="240" spans="2:2" s="18" customFormat="1" ht="18" x14ac:dyDescent="0.25">
      <c r="B240" s="25"/>
    </row>
    <row r="241" spans="2:2" s="18" customFormat="1" ht="18" x14ac:dyDescent="0.25">
      <c r="B241" s="25"/>
    </row>
    <row r="242" spans="2:2" s="18" customFormat="1" ht="18" x14ac:dyDescent="0.25">
      <c r="B242" s="25"/>
    </row>
    <row r="243" spans="2:2" s="18" customFormat="1" ht="18" x14ac:dyDescent="0.25">
      <c r="B243" s="25"/>
    </row>
    <row r="244" spans="2:2" s="18" customFormat="1" ht="18" x14ac:dyDescent="0.25">
      <c r="B244" s="25"/>
    </row>
    <row r="245" spans="2:2" s="18" customFormat="1" ht="18" x14ac:dyDescent="0.25">
      <c r="B245" s="25"/>
    </row>
    <row r="246" spans="2:2" s="18" customFormat="1" ht="18" x14ac:dyDescent="0.25">
      <c r="B246" s="25"/>
    </row>
    <row r="247" spans="2:2" s="18" customFormat="1" ht="18" x14ac:dyDescent="0.25">
      <c r="B247" s="25"/>
    </row>
    <row r="248" spans="2:2" s="18" customFormat="1" ht="18" x14ac:dyDescent="0.25">
      <c r="B248" s="25"/>
    </row>
    <row r="249" spans="2:2" s="18" customFormat="1" ht="18" x14ac:dyDescent="0.25">
      <c r="B249" s="25"/>
    </row>
    <row r="250" spans="2:2" s="18" customFormat="1" ht="18" x14ac:dyDescent="0.25">
      <c r="B250" s="25"/>
    </row>
    <row r="251" spans="2:2" s="18" customFormat="1" ht="18" x14ac:dyDescent="0.25">
      <c r="B251" s="25"/>
    </row>
    <row r="252" spans="2:2" s="18" customFormat="1" ht="18" x14ac:dyDescent="0.25">
      <c r="B252" s="25"/>
    </row>
    <row r="253" spans="2:2" s="18" customFormat="1" ht="18" x14ac:dyDescent="0.25">
      <c r="B253" s="25"/>
    </row>
    <row r="254" spans="2:2" s="18" customFormat="1" ht="18" x14ac:dyDescent="0.25">
      <c r="B254" s="25"/>
    </row>
    <row r="255" spans="2:2" s="18" customFormat="1" ht="18" x14ac:dyDescent="0.25">
      <c r="B255" s="25"/>
    </row>
    <row r="256" spans="2:2" s="18" customFormat="1" ht="18" x14ac:dyDescent="0.25">
      <c r="B256" s="25"/>
    </row>
    <row r="257" spans="1:5" s="18" customFormat="1" ht="18" x14ac:dyDescent="0.25">
      <c r="B257" s="25"/>
    </row>
    <row r="258" spans="1:5" s="18" customFormat="1" ht="18" x14ac:dyDescent="0.25">
      <c r="B258" s="25"/>
    </row>
    <row r="259" spans="1:5" s="18" customFormat="1" ht="18" x14ac:dyDescent="0.25">
      <c r="B259" s="25"/>
    </row>
    <row r="260" spans="1:5" s="18" customFormat="1" ht="18" x14ac:dyDescent="0.25">
      <c r="B260" s="25"/>
    </row>
    <row r="261" spans="1:5" s="18" customFormat="1" ht="18" x14ac:dyDescent="0.25">
      <c r="B261" s="25"/>
    </row>
    <row r="262" spans="1:5" s="18" customFormat="1" ht="18" x14ac:dyDescent="0.25">
      <c r="B262" s="25"/>
    </row>
    <row r="263" spans="1:5" s="18" customFormat="1" ht="18" x14ac:dyDescent="0.25">
      <c r="B263" s="25"/>
    </row>
    <row r="264" spans="1:5" s="18" customFormat="1" ht="18" x14ac:dyDescent="0.25">
      <c r="B264" s="25"/>
    </row>
    <row r="265" spans="1:5" s="18" customFormat="1" ht="18" x14ac:dyDescent="0.25">
      <c r="B265" s="25"/>
    </row>
    <row r="266" spans="1:5" s="18" customFormat="1" ht="18" x14ac:dyDescent="0.25">
      <c r="B266" s="25"/>
    </row>
    <row r="267" spans="1:5" ht="18" x14ac:dyDescent="0.25">
      <c r="A267" s="18"/>
      <c r="B267" s="25"/>
      <c r="C267" s="18"/>
      <c r="D267" s="18"/>
      <c r="E267" s="18"/>
    </row>
    <row r="268" spans="1:5" ht="18" x14ac:dyDescent="0.25">
      <c r="A268" s="18"/>
    </row>
    <row r="269" spans="1:5" ht="18" x14ac:dyDescent="0.25">
      <c r="A269" s="18"/>
    </row>
    <row r="270" spans="1:5" ht="18" x14ac:dyDescent="0.25">
      <c r="A270" s="18"/>
    </row>
  </sheetData>
  <mergeCells count="4">
    <mergeCell ref="F1:I1"/>
    <mergeCell ref="A1:A2"/>
    <mergeCell ref="B1:B2"/>
    <mergeCell ref="C1:E1"/>
  </mergeCells>
  <pageMargins left="0.70866141732283472" right="0.43307086614173229" top="1.299212598425197" bottom="0.35433070866141736" header="0.74803149606299213" footer="0.15748031496062992"/>
  <pageSetup scale="30" fitToHeight="0" orientation="landscape" r:id="rId1"/>
  <headerFooter alignWithMargins="0">
    <oddHeader>&amp;L&amp;"Arial,Bold"&amp;14CB 1G&amp;C&amp;"Arial,Bold"&amp;24PRELIMINARY NATIONAL COMMERCIAL BANK JAMAICA LIMITED 
SCHEDULE OF FEES AND CHARGES DECEMBER 2020 - DECEMBER 2022  
Pursuant to Section (64)(g)(ii) of the Banking Services Act</oddHeader>
  </headerFooter>
  <rowBreaks count="3" manualBreakCount="3">
    <brk id="24" max="11" man="1"/>
    <brk id="51" max="11" man="1"/>
    <brk id="7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NCBJ</vt:lpstr>
      <vt:lpstr>NCBJ!Print_Area</vt:lpstr>
      <vt:lpstr>NCBJ!Print_Titles</vt:lpstr>
    </vt:vector>
  </TitlesOfParts>
  <Company>Bank of Jamaica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judyb</dc:creator>
  <cp:lastModifiedBy>Jillan Stewart</cp:lastModifiedBy>
  <cp:lastPrinted>2023-08-11T16:47:40Z</cp:lastPrinted>
  <dcterms:created xsi:type="dcterms:W3CDTF">2008-03-25T19:46:19Z</dcterms:created>
  <dcterms:modified xsi:type="dcterms:W3CDTF">2023-08-11T16:47:46Z</dcterms:modified>
</cp:coreProperties>
</file>