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illanS\AppData\Local\Microsoft\Windows\INetCache\Content.Outlook\IIFWF8YX\"/>
    </mc:Choice>
  </mc:AlternateContent>
  <xr:revisionPtr revIDLastSave="0" documentId="13_ncr:1_{C8A3558E-250B-4612-B5F0-549BFF09E33B}" xr6:coauthVersionLast="36" xr6:coauthVersionMax="36" xr10:uidLastSave="{00000000-0000-0000-0000-000000000000}"/>
  <bookViews>
    <workbookView xWindow="0" yWindow="0" windowWidth="20490" windowHeight="8130" xr2:uid="{00000000-000D-0000-FFFF-FFFF00000000}"/>
  </bookViews>
  <sheets>
    <sheet name="FGB" sheetId="2" r:id="rId1"/>
  </sheets>
  <definedNames>
    <definedName name="_xlnm.Print_Area" localSheetId="0">FGB!$A$1:$I$102</definedName>
  </definedNames>
  <calcPr calcId="191029"/>
</workbook>
</file>

<file path=xl/calcChain.xml><?xml version="1.0" encoding="utf-8"?>
<calcChain xmlns="http://schemas.openxmlformats.org/spreadsheetml/2006/main">
  <c r="G90" i="2" l="1"/>
  <c r="G87" i="2" l="1"/>
  <c r="H92" i="2" l="1"/>
  <c r="I20" i="2"/>
  <c r="H20" i="2"/>
  <c r="F20" i="2"/>
  <c r="H6" i="2" l="1"/>
  <c r="I95" i="2"/>
  <c r="I92" i="2"/>
  <c r="I88" i="2"/>
  <c r="I81" i="2"/>
  <c r="I77" i="2"/>
  <c r="I73" i="2"/>
  <c r="I69" i="2"/>
  <c r="I65" i="2"/>
  <c r="I61" i="2"/>
  <c r="I58" i="2"/>
  <c r="I57" i="2"/>
  <c r="I56" i="2"/>
  <c r="I53" i="2"/>
  <c r="I48" i="2"/>
  <c r="I47" i="2"/>
  <c r="I45" i="2"/>
  <c r="I41" i="2"/>
  <c r="I33" i="2"/>
  <c r="I32" i="2"/>
  <c r="I31" i="2"/>
  <c r="I23" i="2"/>
  <c r="I21" i="2"/>
  <c r="I16" i="2"/>
  <c r="I11" i="2"/>
  <c r="I10" i="2"/>
  <c r="I6" i="2"/>
  <c r="H88" i="2" l="1"/>
  <c r="H95" i="2" l="1"/>
  <c r="I90" i="2"/>
  <c r="H90" i="2"/>
  <c r="F90" i="2"/>
  <c r="I85" i="2"/>
  <c r="H85" i="2"/>
  <c r="G85" i="2"/>
  <c r="F85" i="2"/>
  <c r="H81" i="2"/>
  <c r="H77" i="2"/>
  <c r="H73" i="2"/>
  <c r="H69" i="2"/>
  <c r="H65" i="2"/>
  <c r="H61" i="2"/>
  <c r="H58" i="2"/>
  <c r="H57" i="2"/>
  <c r="H56" i="2"/>
  <c r="H54" i="2"/>
  <c r="H53" i="2"/>
  <c r="H48" i="2"/>
  <c r="H47" i="2"/>
  <c r="H45" i="2"/>
  <c r="I42" i="2"/>
  <c r="H42" i="2"/>
  <c r="H41" i="2"/>
  <c r="I39" i="2"/>
  <c r="H39" i="2"/>
  <c r="I37" i="2"/>
  <c r="H37" i="2"/>
  <c r="H33" i="2"/>
  <c r="H32" i="2"/>
  <c r="H31" i="2"/>
  <c r="I35" i="2"/>
  <c r="H35" i="2"/>
  <c r="I30" i="2"/>
  <c r="H30" i="2"/>
  <c r="I28" i="2"/>
  <c r="H28" i="2"/>
  <c r="H16" i="2"/>
  <c r="H11" i="2"/>
  <c r="H10" i="2"/>
  <c r="H21" i="2"/>
  <c r="H23" i="2"/>
  <c r="G88" i="2" l="1"/>
  <c r="F88" i="2"/>
  <c r="G58" i="2"/>
  <c r="F58" i="2"/>
  <c r="G42" i="2"/>
  <c r="F42" i="2"/>
  <c r="G39" i="2"/>
  <c r="F39" i="2"/>
  <c r="G37" i="2"/>
  <c r="F37" i="2"/>
  <c r="F61" i="2"/>
  <c r="G61" i="2" s="1"/>
  <c r="F95" i="2"/>
  <c r="G95" i="2" s="1"/>
  <c r="F81" i="2"/>
  <c r="G81" i="2" s="1"/>
  <c r="F48" i="2"/>
  <c r="G48" i="2" s="1"/>
  <c r="F47" i="2"/>
  <c r="G47" i="2" s="1"/>
  <c r="F45" i="2"/>
  <c r="G45" i="2" s="1"/>
  <c r="F41" i="2"/>
  <c r="G41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3" i="2"/>
  <c r="G23" i="2" s="1"/>
  <c r="F21" i="2"/>
  <c r="G21" i="2" s="1"/>
  <c r="G20" i="2"/>
  <c r="F16" i="2"/>
  <c r="G16" i="2" s="1"/>
  <c r="F15" i="2"/>
  <c r="G15" i="2" s="1"/>
  <c r="F14" i="2"/>
  <c r="G14" i="2" s="1"/>
</calcChain>
</file>

<file path=xl/sharedStrings.xml><?xml version="1.0" encoding="utf-8"?>
<sst xmlns="http://schemas.openxmlformats.org/spreadsheetml/2006/main" count="458" uniqueCount="274">
  <si>
    <t>FEES AND CHARGES</t>
  </si>
  <si>
    <t>1.4.1</t>
  </si>
  <si>
    <t>1.4.2</t>
  </si>
  <si>
    <t>1.8.1</t>
  </si>
  <si>
    <t>1.8.2</t>
  </si>
  <si>
    <t>4.1.1</t>
  </si>
  <si>
    <t>4.1.1.1</t>
  </si>
  <si>
    <t>4.1.1.2</t>
  </si>
  <si>
    <t>4.1.1.3</t>
  </si>
  <si>
    <t>4.1.1.4</t>
  </si>
  <si>
    <t>4.1.1.5</t>
  </si>
  <si>
    <t>4.1.1.6</t>
  </si>
  <si>
    <t>4.1.2</t>
  </si>
  <si>
    <t>4.1.2.1</t>
  </si>
  <si>
    <t>4.1.2.2</t>
  </si>
  <si>
    <t>4.1.2.3</t>
  </si>
  <si>
    <t>4.1.2.4</t>
  </si>
  <si>
    <t>4.1.2.5</t>
  </si>
  <si>
    <t>4.1.2.6</t>
  </si>
  <si>
    <t>4.4.1</t>
  </si>
  <si>
    <t>4.4.1.1</t>
  </si>
  <si>
    <t>4.4.1.2</t>
  </si>
  <si>
    <t>4.4.1.2.1</t>
  </si>
  <si>
    <t>4.4.1.2.2</t>
  </si>
  <si>
    <t>7.1.1</t>
  </si>
  <si>
    <t>7.1.2</t>
  </si>
  <si>
    <t>7.1.3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</si>
  <si>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</si>
  <si>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</si>
  <si>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</si>
  <si>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</si>
  <si>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</si>
  <si>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</si>
  <si>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</si>
  <si>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</si>
  <si>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</si>
  <si>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</si>
  <si>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</si>
  <si>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</si>
  <si>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8.3.1</t>
  </si>
  <si>
    <t>8.3.2</t>
  </si>
  <si>
    <t>8.7.1</t>
  </si>
  <si>
    <t>8.7.2</t>
  </si>
  <si>
    <t>8.11.1</t>
  </si>
  <si>
    <t>8.11.2</t>
  </si>
  <si>
    <t>SERVICES</t>
  </si>
  <si>
    <t>ANNUAL / Y-T-D  CHANGES</t>
  </si>
  <si>
    <r>
      <t xml:space="preserve">CURRENT ACCOUNTS </t>
    </r>
    <r>
      <rPr>
        <b/>
        <i/>
        <sz val="14"/>
        <color indexed="12"/>
        <rFont val="Arial"/>
        <family val="2"/>
      </rPr>
      <t>(Personal)</t>
    </r>
  </si>
  <si>
    <t>Minimum Monthly Service Charge</t>
  </si>
  <si>
    <t>Charge per Entry/Cheque</t>
  </si>
  <si>
    <t>Minimum Balance Fees (also state threshold)</t>
  </si>
  <si>
    <t>Transfer Between Accounts:</t>
  </si>
  <si>
    <t xml:space="preserve">    Within Deposit-Taking Institution</t>
  </si>
  <si>
    <t xml:space="preserve">    To Third Party Deposit-Taking Institution</t>
  </si>
  <si>
    <t>Interim Statement</t>
  </si>
  <si>
    <t>Duplicate/Replacement Statement</t>
  </si>
  <si>
    <t>Cheque Returned NSF</t>
  </si>
  <si>
    <t>Stop Payment/Cancellation Order:</t>
  </si>
  <si>
    <t>Local Cheque</t>
  </si>
  <si>
    <t>Foreign Cheque</t>
  </si>
  <si>
    <t>Dormant Account Fee (per annum)</t>
  </si>
  <si>
    <r>
      <t xml:space="preserve">SAVINGS ACCOUNTS </t>
    </r>
    <r>
      <rPr>
        <b/>
        <i/>
        <sz val="14"/>
        <color indexed="12"/>
        <rFont val="Arial"/>
        <family val="2"/>
      </rPr>
      <t>(Personal)</t>
    </r>
  </si>
  <si>
    <t>In-branch Deposit Transaction Fee</t>
  </si>
  <si>
    <t>In-branch Withdrawal Transaction Fee</t>
  </si>
  <si>
    <t xml:space="preserve">TELEGRAPHIC TRANSFER OF FUNDS </t>
  </si>
  <si>
    <t xml:space="preserve"> Inward</t>
  </si>
  <si>
    <t>Outward</t>
  </si>
  <si>
    <t xml:space="preserve">E-BANKING </t>
  </si>
  <si>
    <t>Automated Banking Machine (ABM)</t>
  </si>
  <si>
    <t>Using Own Machine:</t>
  </si>
  <si>
    <t xml:space="preserve">      Withdrawal</t>
  </si>
  <si>
    <t xml:space="preserve">      Deposit</t>
  </si>
  <si>
    <t xml:space="preserve">      Enquiry</t>
  </si>
  <si>
    <t xml:space="preserve">      Transfer </t>
  </si>
  <si>
    <t xml:space="preserve">      Declined</t>
  </si>
  <si>
    <t xml:space="preserve">      Statement</t>
  </si>
  <si>
    <t>Using Other Machines:</t>
  </si>
  <si>
    <t xml:space="preserve">     Transfer </t>
  </si>
  <si>
    <t xml:space="preserve">   Point of Sale Transactions</t>
  </si>
  <si>
    <t>Replacement Debit Card</t>
  </si>
  <si>
    <t>Internet Banking:</t>
  </si>
  <si>
    <t>Personal</t>
  </si>
  <si>
    <t xml:space="preserve">     Enquiry </t>
  </si>
  <si>
    <t>Funds Transfer</t>
  </si>
  <si>
    <t>Own Bank</t>
  </si>
  <si>
    <t>Third Party</t>
  </si>
  <si>
    <t xml:space="preserve">DEPOSITORY SERVICES </t>
  </si>
  <si>
    <t>Deposit Wallets (range of rental charges per annum)</t>
  </si>
  <si>
    <t>Safety Deposit Boxes (range of rental charges per annum)</t>
  </si>
  <si>
    <r>
      <t xml:space="preserve">LOANS AND DISCOUNTS </t>
    </r>
    <r>
      <rPr>
        <b/>
        <i/>
        <sz val="14"/>
        <color indexed="12"/>
        <rFont val="Arial"/>
        <family val="2"/>
      </rPr>
      <t>(Personal)</t>
    </r>
  </si>
  <si>
    <t>Commitment/Acceptance Fee</t>
  </si>
  <si>
    <t>Annual Renewal Fee</t>
  </si>
  <si>
    <t>Overrun/ Over Limit Fee</t>
  </si>
  <si>
    <t>Late Payment/ Penalty  Fee</t>
  </si>
  <si>
    <t>Guarantees/Indemnities</t>
  </si>
  <si>
    <t>Letter of Undertaking</t>
  </si>
  <si>
    <t xml:space="preserve">CREDIT CARD SERVICES </t>
  </si>
  <si>
    <t>Annual Membership Fee:</t>
  </si>
  <si>
    <t xml:space="preserve">      Visa </t>
  </si>
  <si>
    <t xml:space="preserve">      Mastercard </t>
  </si>
  <si>
    <t xml:space="preserve">      Other </t>
  </si>
  <si>
    <t>Cash Advance Charge:</t>
  </si>
  <si>
    <t xml:space="preserve">      Visa  </t>
  </si>
  <si>
    <t>Late Payment Charge:</t>
  </si>
  <si>
    <t>Overlimit Charge:</t>
  </si>
  <si>
    <t>Replacement Card Fee:</t>
  </si>
  <si>
    <t xml:space="preserve">      Other</t>
  </si>
  <si>
    <t xml:space="preserve">MISCELLANEOUS CHARGES </t>
  </si>
  <si>
    <t>Foreign Cheque negotiated</t>
  </si>
  <si>
    <t>Foreign Draft (sold)</t>
  </si>
  <si>
    <t>Manager's Cheque:</t>
  </si>
  <si>
    <t xml:space="preserve">     Bank Customer</t>
  </si>
  <si>
    <t xml:space="preserve">     Non-bank Customer</t>
  </si>
  <si>
    <t>Money Order</t>
  </si>
  <si>
    <t>Standing Order</t>
  </si>
  <si>
    <t>Certification of Account Bal./Reference Letter</t>
  </si>
  <si>
    <t>Cheque Encashment Fee:</t>
  </si>
  <si>
    <t xml:space="preserve">    Own Bank </t>
  </si>
  <si>
    <t xml:space="preserve">    Other Banks' Cheque</t>
  </si>
  <si>
    <t>Voucher Search</t>
  </si>
  <si>
    <t>Bill Payment Services:</t>
  </si>
  <si>
    <t xml:space="preserve">     In-branch</t>
  </si>
  <si>
    <t xml:space="preserve">     Internet </t>
  </si>
  <si>
    <t>Notes:</t>
  </si>
  <si>
    <t xml:space="preserve"> (i).</t>
  </si>
  <si>
    <t>Fees and Charges reflect a sample of the fees applicable to the bank's products / services, and are not to be interpreted as an exhaustive list.</t>
  </si>
  <si>
    <t xml:space="preserve"> (ii) </t>
  </si>
  <si>
    <t>Fees and Charges include applicable taxes.</t>
  </si>
  <si>
    <t>(iii)</t>
  </si>
  <si>
    <t xml:space="preserve">A 100% increase and above represents either a doubling of the particular fee  or charge, or instances where the fee or charge is being introduced or re-introduced after a period of discontinuation. </t>
  </si>
  <si>
    <t>(iv)</t>
  </si>
  <si>
    <t>N/A - Service not applicable to institution.</t>
  </si>
  <si>
    <t>December 2021 (J$)</t>
  </si>
  <si>
    <r>
      <rPr>
        <b/>
        <sz val="16"/>
        <rFont val="Arial"/>
        <family val="2"/>
      </rPr>
      <t xml:space="preserve">Source : </t>
    </r>
    <r>
      <rPr>
        <sz val="16"/>
        <rFont val="Arial"/>
        <family val="2"/>
      </rPr>
      <t xml:space="preserve">   Information submitted to the Bank of Jamaica by the Commercial Bank as at 31 January of the respective years. </t>
    </r>
  </si>
  <si>
    <t>December 2020 (J$)</t>
  </si>
  <si>
    <t>December 2022 (J$)</t>
  </si>
  <si>
    <t>N/A</t>
  </si>
  <si>
    <t>Free - Global Savers Kids &amp; teens; $500.00 for corporate savings; $100.00 for all other individual categories</t>
  </si>
  <si>
    <t>Free</t>
  </si>
  <si>
    <t>$10.00 - $1,400.00</t>
  </si>
  <si>
    <t>$1,500.00 - $7,325.00</t>
  </si>
  <si>
    <t>$480.00 - $500.00</t>
  </si>
  <si>
    <t>USD 20.00 + Foreign Bank Charge</t>
  </si>
  <si>
    <t>Free; 0.35% over $1 Million and over; 2% in excess of USD500.00</t>
  </si>
  <si>
    <t>Free up to $500,000.00; 0.20% or $1,000.00 of the total in excess of $500,000.00 whichever is greater.</t>
  </si>
  <si>
    <t xml:space="preserve">$100.00; Free - Global Savers -Kidz/Teens and $500.00 - Corporate or foreign currency equivalent. </t>
  </si>
  <si>
    <t>$2,250.00 - $3,100.00</t>
  </si>
  <si>
    <t>$3,000.00 - $5,750.00</t>
  </si>
  <si>
    <t>$47.01 - $60.00</t>
  </si>
  <si>
    <t>$6,500.00;                                                           Fee prorated in the first year</t>
  </si>
  <si>
    <t>$5,000.00 - $9,450.00                                               Small - XX Large</t>
  </si>
  <si>
    <t xml:space="preserve">1.5% - 2.0% Minimum $18,000.00;                 Minimum $20,000.00 Business </t>
  </si>
  <si>
    <t>Minimum $3,000.00;                                                        50% of amount</t>
  </si>
  <si>
    <t>Cash secured 1.2%; Minimum $6,000.00; Business - $10,000.00;                                     Non-cash secured 4.5% - 12.0%  Minimum  $7,500.00</t>
  </si>
  <si>
    <t>$3,700.00 - $7,000.00</t>
  </si>
  <si>
    <t xml:space="preserve"> 8.00% Personal;                                                                      13.00% Business;                                      Minimum $1,500.00</t>
  </si>
  <si>
    <t>$2,850.00 Individual;                                  $5,000.00 Business</t>
  </si>
  <si>
    <t>$2,800.00 - $5,000.00</t>
  </si>
  <si>
    <t>$2,500.00 - $3,000.00</t>
  </si>
  <si>
    <t>$800.00 - $1,750.00</t>
  </si>
  <si>
    <t>$2,000.00 - $7,825.00</t>
  </si>
  <si>
    <t>J$300.00 below $500,000 &amp;  $1000.00/$500K or .20% whichever is higher (cash withdrawals accumulated)</t>
  </si>
  <si>
    <t>$6,500.00 - $10,950.00                                        Small - XX Large</t>
  </si>
  <si>
    <t xml:space="preserve">2.0% - 3.0% Minimum $21,000.00;                                                                   1.5%-2.0% Minimum $25,000.00 Business </t>
  </si>
  <si>
    <t xml:space="preserve">2.0% of unpaid amount or Minimum $1,800.00;                                                              </t>
  </si>
  <si>
    <t>$800.00 - $1,200.00</t>
  </si>
  <si>
    <t>Free - Up to 30 days;                                            $3,150.00 - 30 days to 6 months;                                                                                                                                                                                                                                                         $500.00 - For each additional voucher;               $4,00.00 flat fee - 6 months to years;                      $1,000.00 - Per hour for more than one vouchers</t>
  </si>
  <si>
    <t>$500.00 - $2,200.00</t>
  </si>
  <si>
    <t>$500.00 - $3,500.00</t>
  </si>
  <si>
    <t>$85.00 charge per item;                                            Minimum Monthly fee - $800.00</t>
  </si>
  <si>
    <t>$15.00 - $1,400.00</t>
  </si>
  <si>
    <t>$4,000.00 - $5,500.00</t>
  </si>
  <si>
    <t xml:space="preserve">2.0% of unpaid amount or Minimum $2,000.00;                                                              </t>
  </si>
  <si>
    <t xml:space="preserve"> 2.00% Personal;                                                                         5.00% -13.00% Business;                                      Minimum $2,500.00</t>
  </si>
  <si>
    <t>$3,000.00 Individual;                                  $4,000.00 Business</t>
  </si>
  <si>
    <t>$3,000.00 - $5,000.00</t>
  </si>
  <si>
    <t>$2,000.00 - $4,000.00</t>
  </si>
  <si>
    <t>Online - $400.00; In Branch - $700.00</t>
  </si>
  <si>
    <t>Free - Within 30 days;                                                   $1,000 - More than 3 vouchers;                                    $3,150.00 - 30 days to 6 months;                       $500 - For each additional voucher; $4,000.00 flat fee - 6 months - 7 yrs;                    $1,000 - Per hour for more than two vouchers</t>
  </si>
  <si>
    <t>$250.00 - $1,250.00</t>
  </si>
  <si>
    <t>33% - 167%</t>
  </si>
  <si>
    <t xml:space="preserve">7% - 33%  </t>
  </si>
  <si>
    <t>$3,000.00 - $6,500.00</t>
  </si>
  <si>
    <t>46% - 100%</t>
  </si>
  <si>
    <t>16% - '23%</t>
  </si>
  <si>
    <t>$3,000.00-$5,000.00                  Minimum Charge</t>
  </si>
  <si>
    <t>17% - 25%</t>
  </si>
  <si>
    <t>$15,000.00 - $17,000.00                        Minimum Charge</t>
  </si>
  <si>
    <t>75% - 94%</t>
  </si>
  <si>
    <t>$200.00 Minimum Charge</t>
  </si>
  <si>
    <t>$0.00 Minimum Charge</t>
  </si>
  <si>
    <t>$1,000.00 Minimum Charge</t>
  </si>
  <si>
    <t>$0.00 - $1300.00</t>
  </si>
  <si>
    <t>0% - 59%</t>
  </si>
  <si>
    <t>0% - 100%</t>
  </si>
  <si>
    <t>$0.00 - $5.00</t>
  </si>
  <si>
    <t>0% - 50%</t>
  </si>
  <si>
    <t>$2,500.00 With Agreed Facility;                           $0.00 Minimum Charge</t>
  </si>
  <si>
    <t>100% With Agreed Facility;                           0% Minimum Charge</t>
  </si>
  <si>
    <t>$0.00 - $200.00</t>
  </si>
  <si>
    <t>0% - 7%</t>
  </si>
  <si>
    <t>$0.00 - $700.00</t>
  </si>
  <si>
    <t>0% -100%</t>
  </si>
  <si>
    <t>$0 - $1,000.00</t>
  </si>
  <si>
    <r>
      <t xml:space="preserve">($65.00) </t>
    </r>
    <r>
      <rPr>
        <sz val="14"/>
        <rFont val="Arial"/>
        <family val="2"/>
      </rPr>
      <t>charge per item;                                            Minimum Monthly fee - $800.00</t>
    </r>
  </si>
  <si>
    <r>
      <t xml:space="preserve">-43% </t>
    </r>
    <r>
      <rPr>
        <sz val="14"/>
        <rFont val="Arial"/>
        <family val="2"/>
      </rPr>
      <t>charge per item;                                            Minimum Monthly fee -100%</t>
    </r>
  </si>
  <si>
    <r>
      <rPr>
        <sz val="14"/>
        <rFont val="Arial"/>
        <family val="2"/>
      </rPr>
      <t>Global Savers Kids &amp; Teens - $0.00; Corporate Savings -</t>
    </r>
    <r>
      <rPr>
        <sz val="14"/>
        <color indexed="12"/>
        <rFont val="Arial"/>
        <family val="2"/>
      </rPr>
      <t xml:space="preserve"> </t>
    </r>
    <r>
      <rPr>
        <sz val="14"/>
        <color indexed="10"/>
        <rFont val="Arial"/>
        <family val="2"/>
      </rPr>
      <t>($500.00)</t>
    </r>
    <r>
      <rPr>
        <sz val="14"/>
        <rFont val="Arial"/>
        <family val="2"/>
      </rPr>
      <t xml:space="preserve">; All Other Individual Categories - </t>
    </r>
    <r>
      <rPr>
        <sz val="14"/>
        <color indexed="10"/>
        <rFont val="Arial"/>
        <family val="2"/>
      </rPr>
      <t>($100.00)</t>
    </r>
  </si>
  <si>
    <r>
      <t xml:space="preserve"> </t>
    </r>
    <r>
      <rPr>
        <sz val="14"/>
        <rFont val="Arial"/>
        <family val="2"/>
      </rPr>
      <t>0% over $1 Million &amp; in excess of USD500.00</t>
    </r>
    <r>
      <rPr>
        <sz val="14"/>
        <color rgb="FF0000FF"/>
        <rFont val="Arial"/>
        <family val="2"/>
      </rPr>
      <t>;</t>
    </r>
    <r>
      <rPr>
        <sz val="14"/>
        <color indexed="10"/>
        <rFont val="Arial"/>
        <family val="2"/>
      </rPr>
      <t xml:space="preserve"> '-0.1%</t>
    </r>
    <r>
      <rPr>
        <sz val="14"/>
        <color indexed="12"/>
        <rFont val="Arial"/>
        <family val="2"/>
      </rPr>
      <t xml:space="preserve"> </t>
    </r>
    <r>
      <rPr>
        <sz val="14"/>
        <rFont val="Arial"/>
        <family val="2"/>
      </rPr>
      <t>over $2 Million; Coins deposited or exchanged - 100% for customers &amp; non-customers</t>
    </r>
  </si>
  <si>
    <r>
      <rPr>
        <sz val="14"/>
        <color indexed="10"/>
        <rFont val="Arial"/>
        <family val="2"/>
      </rPr>
      <t>($250.00)</t>
    </r>
    <r>
      <rPr>
        <sz val="14"/>
        <color indexed="12"/>
        <rFont val="Arial"/>
        <family val="2"/>
      </rPr>
      <t xml:space="preserve"> </t>
    </r>
    <r>
      <rPr>
        <sz val="14"/>
        <rFont val="Arial"/>
        <family val="2"/>
      </rPr>
      <t>- $1,000.00</t>
    </r>
  </si>
  <si>
    <r>
      <rPr>
        <sz val="14"/>
        <color indexed="10"/>
        <rFont val="Arial"/>
        <family val="2"/>
      </rPr>
      <t xml:space="preserve">-4% </t>
    </r>
    <r>
      <rPr>
        <sz val="14"/>
        <rFont val="Arial"/>
        <family val="2"/>
      </rPr>
      <t>to 33%</t>
    </r>
  </si>
  <si>
    <r>
      <rPr>
        <sz val="14"/>
        <color indexed="10"/>
        <rFont val="Arial"/>
        <family val="2"/>
      </rPr>
      <t>-20%</t>
    </r>
    <r>
      <rPr>
        <sz val="14"/>
        <rFont val="Arial"/>
        <family val="2"/>
      </rPr>
      <t xml:space="preserve"> to 33%</t>
    </r>
  </si>
  <si>
    <r>
      <rPr>
        <sz val="14"/>
        <color indexed="10"/>
        <rFont val="Arial"/>
        <family val="2"/>
      </rPr>
      <t>($500.00)</t>
    </r>
    <r>
      <rPr>
        <sz val="14"/>
        <color indexed="12"/>
        <rFont val="Arial"/>
        <family val="2"/>
      </rPr>
      <t xml:space="preserve"> </t>
    </r>
    <r>
      <rPr>
        <sz val="14"/>
        <rFont val="Arial"/>
        <family val="2"/>
      </rPr>
      <t>- $1000.00</t>
    </r>
  </si>
  <si>
    <r>
      <t xml:space="preserve">5% Individual;                                  </t>
    </r>
    <r>
      <rPr>
        <sz val="14"/>
        <color rgb="FFFF0000"/>
        <rFont val="Arial"/>
        <family val="2"/>
      </rPr>
      <t xml:space="preserve">20% </t>
    </r>
    <r>
      <rPr>
        <sz val="14"/>
        <rFont val="Arial"/>
        <family val="2"/>
      </rPr>
      <t>Business</t>
    </r>
  </si>
  <si>
    <t>Free;                                                                Written Instructions $1,500.00</t>
  </si>
  <si>
    <r>
      <t xml:space="preserve">$15.00 - </t>
    </r>
    <r>
      <rPr>
        <b/>
        <sz val="14"/>
        <color rgb="FF0000FF"/>
        <rFont val="Arial"/>
        <family val="2"/>
      </rPr>
      <t>$2,500.00</t>
    </r>
  </si>
  <si>
    <t>$1,000.00 - $2,000.00</t>
  </si>
  <si>
    <t>$576.00 - $3,840.00</t>
  </si>
  <si>
    <r>
      <t xml:space="preserve">USD 24.00 - 35.00 </t>
    </r>
    <r>
      <rPr>
        <sz val="14"/>
        <color rgb="FF0000FF"/>
        <rFont val="Arial"/>
        <family val="2"/>
      </rPr>
      <t>+ Foreign Bank Charge</t>
    </r>
  </si>
  <si>
    <t>$7,800.00 - $14,000.00                                        Small - XX Large</t>
  </si>
  <si>
    <t>$880.00 - $1,280.00</t>
  </si>
  <si>
    <t>10% - 7%</t>
  </si>
  <si>
    <t>Online - $440.00; In Branch - $840.00</t>
  </si>
  <si>
    <r>
      <t xml:space="preserve">$100.00 - </t>
    </r>
    <r>
      <rPr>
        <sz val="14"/>
        <color rgb="FFFF0000"/>
        <rFont val="Arial"/>
        <family val="2"/>
      </rPr>
      <t>($2,540.00)</t>
    </r>
  </si>
  <si>
    <r>
      <t xml:space="preserve">$0.00 - </t>
    </r>
    <r>
      <rPr>
        <b/>
        <sz val="14"/>
        <color rgb="FF0000FF"/>
        <rFont val="Arial"/>
        <family val="2"/>
      </rPr>
      <t>$1,100.00</t>
    </r>
  </si>
  <si>
    <r>
      <t>0% -</t>
    </r>
    <r>
      <rPr>
        <b/>
        <sz val="14"/>
        <color rgb="FF0000FF"/>
        <rFont val="Arial"/>
        <family val="2"/>
      </rPr>
      <t xml:space="preserve"> 79%</t>
    </r>
  </si>
  <si>
    <r>
      <rPr>
        <b/>
        <sz val="14"/>
        <color rgb="FF0000FF"/>
        <rFont val="Arial"/>
        <family val="2"/>
      </rPr>
      <t>$400.00</t>
    </r>
    <r>
      <rPr>
        <sz val="14"/>
        <color rgb="FF0000FF"/>
        <rFont val="Arial"/>
        <family val="2"/>
      </rPr>
      <t xml:space="preserve"> - </t>
    </r>
    <r>
      <rPr>
        <sz val="14"/>
        <color rgb="FFFF0000"/>
        <rFont val="Arial"/>
        <family val="2"/>
      </rPr>
      <t>($425.00)</t>
    </r>
  </si>
  <si>
    <t>$96.00 - $3,340.00</t>
  </si>
  <si>
    <t>20% - 668%</t>
  </si>
  <si>
    <t>USD 4.00 - USD 15.00</t>
  </si>
  <si>
    <t>20% - 75%</t>
  </si>
  <si>
    <r>
      <rPr>
        <sz val="14"/>
        <color rgb="FFFF0000"/>
        <rFont val="Arial"/>
        <family val="2"/>
      </rPr>
      <t>($500.00)</t>
    </r>
    <r>
      <rPr>
        <sz val="14"/>
        <color rgb="FF0000FF"/>
        <rFont val="Arial"/>
        <family val="2"/>
      </rPr>
      <t xml:space="preserve"> - </t>
    </r>
    <r>
      <rPr>
        <b/>
        <sz val="14"/>
        <color rgb="FF0000FF"/>
        <rFont val="Arial"/>
        <family val="2"/>
      </rPr>
      <t>$1,350.00</t>
    </r>
  </si>
  <si>
    <r>
      <rPr>
        <sz val="14"/>
        <color indexed="10"/>
        <rFont val="Arial"/>
        <family val="2"/>
      </rPr>
      <t>-13%</t>
    </r>
    <r>
      <rPr>
        <sz val="14"/>
        <color rgb="FF0000FF"/>
        <rFont val="Arial"/>
        <family val="2"/>
      </rPr>
      <t xml:space="preserve"> to </t>
    </r>
    <r>
      <rPr>
        <b/>
        <sz val="14"/>
        <color rgb="FF0000FF"/>
        <rFont val="Arial"/>
        <family val="2"/>
      </rPr>
      <t>25%</t>
    </r>
  </si>
  <si>
    <t>$9,500.00-$13,000.00;                                                           Fee prorated in the first year</t>
  </si>
  <si>
    <t>$11,400.00-$15,600.00;                                                           Fee prorated in the first year</t>
  </si>
  <si>
    <t xml:space="preserve">$1,900.00-$2,600.00                                                    </t>
  </si>
  <si>
    <t>$1,300.00 - $3,050.00</t>
  </si>
  <si>
    <t>20% - 28%</t>
  </si>
  <si>
    <r>
      <rPr>
        <sz val="14"/>
        <color rgb="FF0000FF"/>
        <rFont val="Arial"/>
        <family val="2"/>
      </rPr>
      <t>Online Transfer Free</t>
    </r>
    <r>
      <rPr>
        <b/>
        <sz val="14"/>
        <color rgb="FF0000FF"/>
        <rFont val="Arial"/>
        <family val="2"/>
      </rPr>
      <t>;                                                                Written Instructions $1,800.00</t>
    </r>
  </si>
  <si>
    <t>With Agreed Facility $2,500.00;                          Without Previous Agreement - Penal Rate of 50% or Minimum $3,000</t>
  </si>
  <si>
    <t>1.25% Minimum $35,000.00</t>
  </si>
  <si>
    <r>
      <rPr>
        <b/>
        <sz val="14"/>
        <color rgb="FF0000FF"/>
        <rFont val="Arial"/>
        <family val="2"/>
      </rPr>
      <t>1.75%</t>
    </r>
    <r>
      <rPr>
        <sz val="14"/>
        <color rgb="FF0000FF"/>
        <rFont val="Arial"/>
        <family val="2"/>
      </rPr>
      <t xml:space="preserve"> Minimum $35,000.00</t>
    </r>
  </si>
  <si>
    <t>$40.00 - $140.00</t>
  </si>
  <si>
    <t xml:space="preserve">10% - 20% </t>
  </si>
  <si>
    <t>33% - 20%</t>
  </si>
  <si>
    <t>J$100.00 - $200.00</t>
  </si>
  <si>
    <t>$5.00 - $1,500.00</t>
  </si>
  <si>
    <r>
      <rPr>
        <b/>
        <sz val="14"/>
        <rFont val="Arial"/>
        <family val="2"/>
      </rPr>
      <t>In-Branch</t>
    </r>
    <r>
      <rPr>
        <sz val="14"/>
        <rFont val="Arial"/>
        <family val="2"/>
      </rPr>
      <t xml:space="preserve">
ACH - $300.00;
RTGS - $700.00;
Manager Cheque - $1,000.00;
Drafts - $1,400.00;
Wire Transfers - $5,000.00
</t>
    </r>
    <r>
      <rPr>
        <b/>
        <sz val="14"/>
        <rFont val="Arial"/>
        <family val="2"/>
      </rPr>
      <t>Online</t>
    </r>
    <r>
      <rPr>
        <sz val="14"/>
        <rFont val="Arial"/>
        <family val="2"/>
      </rPr>
      <t xml:space="preserve">
ACH - $10.00;
RTGS - $250.00;
Manager Cheque - $500.00;
Drafts - $700.00;
Wire Transfers - $4,000.00</t>
    </r>
  </si>
  <si>
    <r>
      <rPr>
        <b/>
        <sz val="14"/>
        <color rgb="FF0000FF"/>
        <rFont val="Arial"/>
        <family val="2"/>
      </rPr>
      <t xml:space="preserve">With Agreed Facility $3,000.00;   </t>
    </r>
    <r>
      <rPr>
        <sz val="14"/>
        <color rgb="FF0000FF"/>
        <rFont val="Arial"/>
        <family val="2"/>
      </rPr>
      <t xml:space="preserve">                       Without Previous Agreement - Penal Rate of 50% or </t>
    </r>
    <r>
      <rPr>
        <b/>
        <sz val="14"/>
        <color rgb="FF0000FF"/>
        <rFont val="Arial"/>
        <family val="2"/>
      </rPr>
      <t>Minimum $3,600</t>
    </r>
  </si>
  <si>
    <r>
      <rPr>
        <b/>
        <sz val="14"/>
        <color rgb="FF0000FF"/>
        <rFont val="Arial"/>
        <family val="2"/>
      </rPr>
      <t>$500.00 With Agreed Facility</t>
    </r>
    <r>
      <rPr>
        <sz val="14"/>
        <color rgb="FF0000FF"/>
        <rFont val="Arial"/>
        <family val="2"/>
      </rPr>
      <t xml:space="preserve">
</t>
    </r>
    <r>
      <rPr>
        <b/>
        <sz val="14"/>
        <color rgb="FF0000FF"/>
        <rFont val="Arial"/>
        <family val="2"/>
      </rPr>
      <t>$600.00 Minimum Charge</t>
    </r>
  </si>
  <si>
    <t>20% With Agreed Facility;                           20% Minimum Charge</t>
  </si>
  <si>
    <t>Free; 0.35% over $1 Million; 0.25% over $2 Million; 2% in excess of USD500.00; CAD – 2% over $2,500.00; EURO/GBP – 2% over $1,500.00; Coins deposited or exchanged over $2,000  - 2% charge for customers &amp; 4% for non-customers</t>
  </si>
  <si>
    <r>
      <t xml:space="preserve">Free; 0.35% over $1 Million; 0.25% over $2 Million; 2% in excess of </t>
    </r>
    <r>
      <rPr>
        <b/>
        <sz val="14"/>
        <color rgb="FF0000FF"/>
        <rFont val="Arial"/>
        <family val="2"/>
      </rPr>
      <t>USD600.00</t>
    </r>
    <r>
      <rPr>
        <sz val="14"/>
        <color rgb="FF0000FF"/>
        <rFont val="Arial"/>
        <family val="2"/>
      </rPr>
      <t xml:space="preserve">; CAD – 2% over </t>
    </r>
    <r>
      <rPr>
        <b/>
        <sz val="14"/>
        <color rgb="FF0000FF"/>
        <rFont val="Arial"/>
        <family val="2"/>
      </rPr>
      <t>$3,000.00</t>
    </r>
    <r>
      <rPr>
        <sz val="14"/>
        <color rgb="FF0000FF"/>
        <rFont val="Arial"/>
        <family val="2"/>
      </rPr>
      <t xml:space="preserve">; EURO/GBP – 2% </t>
    </r>
    <r>
      <rPr>
        <b/>
        <sz val="14"/>
        <color rgb="FF0000FF"/>
        <rFont val="Arial"/>
        <family val="2"/>
      </rPr>
      <t>over $1,800.00</t>
    </r>
    <r>
      <rPr>
        <sz val="14"/>
        <color rgb="FF0000FF"/>
        <rFont val="Arial"/>
        <family val="2"/>
      </rPr>
      <t>; Coins deposited or exchanged over $2,000 - 2% charge for customers &amp; 4% for non-customers</t>
    </r>
  </si>
  <si>
    <t>One time initial set up fee of $1,000 (Seniors $700). Per item fee $300 (Seniors $200)</t>
  </si>
  <si>
    <r>
      <rPr>
        <b/>
        <sz val="14"/>
        <color rgb="FFFF0000"/>
        <rFont val="Arial"/>
        <family val="2"/>
      </rPr>
      <t xml:space="preserve">In-Branch   </t>
    </r>
    <r>
      <rPr>
        <sz val="14"/>
        <color rgb="FFFF0000"/>
        <rFont val="Arial"/>
        <family val="2"/>
      </rPr>
      <t xml:space="preserve">                                                  In-Branch
ACH - ($500.00);
RTGS - ($1,400.00);
Manager Cheque - ($700.00);
Drafts - ($1,200.00);
Wire Transfers - ($5,500.00)
Online
ACH - ($15.00);
RTGS - ($250.00);
Manager Cheque - ($400.00);
Drafts - ($800.00);
Wire Transfers - ($4,000.00)</t>
    </r>
  </si>
  <si>
    <r>
      <rPr>
        <sz val="14"/>
        <color rgb="FF0000FF"/>
        <rFont val="Arial"/>
        <family val="2"/>
      </rPr>
      <t xml:space="preserve">0% - </t>
    </r>
    <r>
      <rPr>
        <b/>
        <sz val="14"/>
        <color rgb="FF0000FF"/>
        <rFont val="Arial"/>
        <family val="2"/>
      </rPr>
      <t>20%</t>
    </r>
  </si>
  <si>
    <r>
      <t xml:space="preserve">$0.00 -  </t>
    </r>
    <r>
      <rPr>
        <b/>
        <sz val="14"/>
        <color rgb="FF0000FF"/>
        <rFont val="Arial"/>
        <family val="2"/>
      </rPr>
      <t>$200.00</t>
    </r>
  </si>
  <si>
    <r>
      <t xml:space="preserve">One time initial set up fee of </t>
    </r>
    <r>
      <rPr>
        <b/>
        <sz val="14"/>
        <color rgb="FF0000FF"/>
        <rFont val="Arial"/>
        <family val="2"/>
      </rPr>
      <t>$1,200</t>
    </r>
    <r>
      <rPr>
        <sz val="14"/>
        <color rgb="FF0000FF"/>
        <rFont val="Arial"/>
        <family val="2"/>
      </rPr>
      <t xml:space="preserve"> (Seniors $700). Per item fee $300 (Seniors $200)</t>
    </r>
  </si>
  <si>
    <r>
      <rPr>
        <b/>
        <sz val="14"/>
        <color rgb="FF0000FF"/>
        <rFont val="Arial"/>
        <family val="2"/>
      </rPr>
      <t>$600.00</t>
    </r>
    <r>
      <rPr>
        <sz val="14"/>
        <color rgb="FF0000FF"/>
        <rFont val="Arial"/>
        <family val="2"/>
      </rPr>
      <t xml:space="preserve"> - $960.00</t>
    </r>
  </si>
  <si>
    <r>
      <rPr>
        <b/>
        <sz val="14"/>
        <color rgb="FF0000FF"/>
        <rFont val="Arial"/>
        <family val="2"/>
      </rPr>
      <t>$2,400.00</t>
    </r>
    <r>
      <rPr>
        <sz val="14"/>
        <color rgb="FF0000FF"/>
        <rFont val="Arial"/>
        <family val="2"/>
      </rPr>
      <t xml:space="preserve"> - $7,400.00</t>
    </r>
  </si>
  <si>
    <r>
      <t xml:space="preserve">$3,500.00 - </t>
    </r>
    <r>
      <rPr>
        <b/>
        <sz val="14"/>
        <color rgb="FF0000FF"/>
        <rFont val="Arial"/>
        <family val="2"/>
      </rPr>
      <t>$6,850.00</t>
    </r>
  </si>
  <si>
    <t>J$400.00 below $500,000 &amp; $1,200 or .20% whichever is higher (cash withdrawals accumulated)</t>
  </si>
  <si>
    <r>
      <t xml:space="preserve">$17.00
</t>
    </r>
    <r>
      <rPr>
        <sz val="14"/>
        <color rgb="FFFF0000"/>
        <rFont val="Arial"/>
        <family val="2"/>
      </rPr>
      <t>Minimum Month Fee - ($800.00)</t>
    </r>
  </si>
  <si>
    <r>
      <rPr>
        <b/>
        <sz val="14"/>
        <color rgb="FF0000FF"/>
        <rFont val="Arial"/>
        <family val="2"/>
      </rPr>
      <t>20%</t>
    </r>
    <r>
      <rPr>
        <sz val="14"/>
        <color rgb="FF0000FF"/>
        <rFont val="Arial"/>
        <family val="2"/>
      </rPr>
      <t xml:space="preserve"> - </t>
    </r>
    <r>
      <rPr>
        <sz val="14"/>
        <color rgb="FFFF0000"/>
        <rFont val="Arial"/>
        <family val="2"/>
      </rPr>
      <t>-</t>
    </r>
    <r>
      <rPr>
        <sz val="14"/>
        <color rgb="FF0000FF"/>
        <rFont val="Arial"/>
        <family val="2"/>
      </rPr>
      <t xml:space="preserve"> </t>
    </r>
    <r>
      <rPr>
        <sz val="14"/>
        <color rgb="FFFF0000"/>
        <rFont val="Arial"/>
        <family val="2"/>
      </rPr>
      <t>5%</t>
    </r>
  </si>
  <si>
    <r>
      <rPr>
        <b/>
        <sz val="14"/>
        <color rgb="FF0000FF"/>
        <rFont val="Arial"/>
        <family val="2"/>
      </rPr>
      <t>20%</t>
    </r>
    <r>
      <rPr>
        <sz val="14"/>
        <color rgb="FF0000FF"/>
        <rFont val="Arial"/>
        <family val="2"/>
      </rPr>
      <t xml:space="preserve"> - </t>
    </r>
    <r>
      <rPr>
        <sz val="14"/>
        <color rgb="FFFF0000"/>
        <rFont val="Arial"/>
        <family val="2"/>
      </rPr>
      <t>-73%</t>
    </r>
  </si>
  <si>
    <r>
      <t xml:space="preserve">20%
</t>
    </r>
    <r>
      <rPr>
        <sz val="14"/>
        <color rgb="FFFF0000"/>
        <rFont val="Arial"/>
        <family val="2"/>
      </rPr>
      <t>Minimum Monthly fee – -100%</t>
    </r>
  </si>
  <si>
    <t xml:space="preserve">  $12.99 - $0.00</t>
  </si>
  <si>
    <t xml:space="preserve">22% - 0% </t>
  </si>
  <si>
    <r>
      <t xml:space="preserve">$150.00 Individual;                                     </t>
    </r>
    <r>
      <rPr>
        <sz val="14"/>
        <color rgb="FFFF0000"/>
        <rFont val="Arial"/>
        <family val="2"/>
      </rPr>
      <t>($1,000.00)</t>
    </r>
    <r>
      <rPr>
        <sz val="14"/>
        <rFont val="Arial"/>
        <family val="2"/>
      </rPr>
      <t xml:space="preserve"> Business</t>
    </r>
  </si>
  <si>
    <r>
      <rPr>
        <sz val="14"/>
        <rFont val="Arial"/>
        <family val="2"/>
      </rPr>
      <t>0% to</t>
    </r>
    <r>
      <rPr>
        <sz val="14"/>
        <color indexed="12"/>
        <rFont val="Arial"/>
        <family val="2"/>
      </rPr>
      <t xml:space="preserve"> '</t>
    </r>
    <r>
      <rPr>
        <sz val="14"/>
        <color indexed="10"/>
        <rFont val="Arial"/>
        <family val="2"/>
      </rPr>
      <t>-31%</t>
    </r>
    <r>
      <rPr>
        <sz val="14"/>
        <rFont val="Arial"/>
        <family val="2"/>
      </rPr>
      <t xml:space="preserve"> </t>
    </r>
  </si>
  <si>
    <r>
      <rPr>
        <sz val="14"/>
        <rFont val="Arial"/>
        <family val="2"/>
      </rPr>
      <t>$0.00</t>
    </r>
    <r>
      <rPr>
        <sz val="14"/>
        <color indexed="10"/>
        <rFont val="Arial"/>
        <family val="2"/>
      </rPr>
      <t xml:space="preserve"> </t>
    </r>
    <r>
      <rPr>
        <sz val="14"/>
        <rFont val="Arial"/>
        <family val="2"/>
      </rPr>
      <t xml:space="preserve"> - </t>
    </r>
    <r>
      <rPr>
        <sz val="14"/>
        <color indexed="10"/>
        <rFont val="Arial"/>
        <family val="2"/>
      </rPr>
      <t>($550.00)</t>
    </r>
  </si>
  <si>
    <t>J$ Value Change                                                                                                                                                                                                                                                                                                                                                                           '20 -'21</t>
  </si>
  <si>
    <t>% Change                                                     '20 -'21</t>
  </si>
  <si>
    <t>J$ Value Change                             '21 -'22</t>
  </si>
  <si>
    <t>% Change                                                     '21 -'22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</si>
</sst>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 mm\ dd"/>
    <numFmt numFmtId="165" formatCode="0.0"/>
    <numFmt numFmtId="166" formatCode="&quot;$&quot;#,##0.00"/>
    <numFmt numFmtId="167" formatCode="[$USD]\ #,##0.00"/>
    <numFmt numFmtId="168" formatCode="&quot;$&quot;#,##0.00_);[Red]\(&quot;$&quot;#,##0.00\)"/>
    <numFmt numFmtId="169" formatCode="0.0%"/>
  </numFmts>
  <fonts count="22" x14ac:knownFonts="1">
    <font>
      <sz val="11"/>
      <name val="Calibri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indexed="12"/>
      <name val="Arial"/>
      <family val="2"/>
    </font>
    <font>
      <b/>
      <sz val="14"/>
      <color rgb="FF0000FF"/>
      <name val="Arial"/>
      <family val="2"/>
    </font>
    <font>
      <b/>
      <i/>
      <sz val="14"/>
      <color indexed="12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i/>
      <sz val="14"/>
      <name val="Arial"/>
      <family val="2"/>
    </font>
    <font>
      <sz val="14"/>
      <color indexed="8"/>
      <name val="Arial"/>
      <family val="2"/>
    </font>
    <font>
      <sz val="14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6"/>
      <color theme="8" tint="-0.499984740745262"/>
      <name val="Arial"/>
      <family val="2"/>
    </font>
    <font>
      <sz val="16"/>
      <color rgb="FF7030A0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sz val="14"/>
      <color indexed="10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5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5" fontId="5" fillId="0" borderId="7" xfId="0" applyNumberFormat="1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3" fillId="0" borderId="1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wrapText="1" indent="2"/>
    </xf>
    <xf numFmtId="0" fontId="3" fillId="0" borderId="7" xfId="0" applyFont="1" applyBorder="1" applyAlignment="1">
      <alignment horizontal="left" indent="2"/>
    </xf>
    <xf numFmtId="0" fontId="1" fillId="0" borderId="7" xfId="0" applyFont="1" applyBorder="1" applyAlignment="1">
      <alignment horizontal="left" indent="2"/>
    </xf>
    <xf numFmtId="0" fontId="3" fillId="2" borderId="1" xfId="0" applyFont="1" applyFill="1" applyBorder="1"/>
    <xf numFmtId="0" fontId="1" fillId="0" borderId="7" xfId="0" applyFont="1" applyBorder="1" applyAlignment="1">
      <alignment horizontal="left" indent="1"/>
    </xf>
    <xf numFmtId="0" fontId="5" fillId="0" borderId="7" xfId="0" applyFont="1" applyFill="1" applyBorder="1"/>
    <xf numFmtId="165" fontId="3" fillId="0" borderId="7" xfId="0" applyNumberFormat="1" applyFont="1" applyBorder="1" applyAlignment="1">
      <alignment horizontal="left"/>
    </xf>
    <xf numFmtId="165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Fill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indent="1"/>
    </xf>
    <xf numFmtId="0" fontId="10" fillId="0" borderId="7" xfId="0" applyFont="1" applyBorder="1" applyAlignment="1">
      <alignment horizontal="left" indent="2"/>
    </xf>
    <xf numFmtId="0" fontId="3" fillId="0" borderId="7" xfId="0" applyFont="1" applyFill="1" applyBorder="1" applyAlignment="1">
      <alignment horizontal="left" indent="2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left" indent="3"/>
    </xf>
    <xf numFmtId="0" fontId="3" fillId="0" borderId="7" xfId="0" applyFont="1" applyFill="1" applyBorder="1" applyAlignment="1">
      <alignment horizontal="left" wrapText="1" indent="1"/>
    </xf>
    <xf numFmtId="0" fontId="3" fillId="0" borderId="7" xfId="0" applyFont="1" applyBorder="1" applyAlignment="1">
      <alignment horizontal="left" wrapText="1" indent="1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 indent="1"/>
    </xf>
    <xf numFmtId="0" fontId="11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 wrapText="1" indent="1"/>
    </xf>
    <xf numFmtId="2" fontId="3" fillId="0" borderId="7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4" fontId="12" fillId="0" borderId="1" xfId="0" applyNumberFormat="1" applyFont="1" applyBorder="1" applyAlignment="1">
      <alignment horizontal="center" wrapText="1"/>
    </xf>
    <xf numFmtId="166" fontId="12" fillId="0" borderId="1" xfId="0" applyNumberFormat="1" applyFont="1" applyFill="1" applyBorder="1" applyAlignment="1">
      <alignment horizontal="center" wrapText="1"/>
    </xf>
    <xf numFmtId="9" fontId="12" fillId="0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/>
    <xf numFmtId="0" fontId="14" fillId="0" borderId="1" xfId="0" applyFont="1" applyBorder="1" applyAlignment="1"/>
    <xf numFmtId="0" fontId="3" fillId="0" borderId="1" xfId="0" applyFont="1" applyBorder="1" applyAlignment="1"/>
    <xf numFmtId="0" fontId="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3" fillId="0" borderId="1" xfId="0" applyFont="1" applyBorder="1" applyAlignment="1">
      <alignment horizont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 applyAlignment="1"/>
    <xf numFmtId="0" fontId="13" fillId="0" borderId="0" xfId="0" applyFont="1" applyAlignment="1">
      <alignment horizontal="center"/>
    </xf>
    <xf numFmtId="0" fontId="13" fillId="0" borderId="1" xfId="0" quotePrefix="1" applyFont="1" applyBorder="1"/>
    <xf numFmtId="164" fontId="15" fillId="0" borderId="1" xfId="0" applyNumberFormat="1" applyFont="1" applyBorder="1"/>
    <xf numFmtId="0" fontId="16" fillId="0" borderId="1" xfId="0" applyFont="1" applyBorder="1"/>
    <xf numFmtId="164" fontId="3" fillId="0" borderId="1" xfId="0" applyNumberFormat="1" applyFont="1" applyBorder="1"/>
    <xf numFmtId="0" fontId="17" fillId="0" borderId="1" xfId="0" applyFont="1" applyBorder="1"/>
    <xf numFmtId="164" fontId="17" fillId="0" borderId="1" xfId="0" applyNumberFormat="1" applyFont="1" applyBorder="1"/>
    <xf numFmtId="166" fontId="9" fillId="0" borderId="7" xfId="0" applyNumberFormat="1" applyFont="1" applyBorder="1" applyAlignment="1">
      <alignment horizontal="center" wrapText="1"/>
    </xf>
    <xf numFmtId="166" fontId="9" fillId="0" borderId="7" xfId="0" applyNumberFormat="1" applyFont="1" applyFill="1" applyBorder="1" applyAlignment="1">
      <alignment horizontal="center" wrapText="1"/>
    </xf>
    <xf numFmtId="166" fontId="9" fillId="0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 wrapText="1"/>
    </xf>
    <xf numFmtId="166" fontId="3" fillId="2" borderId="7" xfId="0" applyNumberFormat="1" applyFont="1" applyFill="1" applyBorder="1" applyAlignment="1">
      <alignment horizontal="center"/>
    </xf>
    <xf numFmtId="9" fontId="9" fillId="0" borderId="7" xfId="0" applyNumberFormat="1" applyFont="1" applyBorder="1" applyAlignment="1">
      <alignment horizontal="center" wrapText="1"/>
    </xf>
    <xf numFmtId="166" fontId="3" fillId="0" borderId="7" xfId="0" applyNumberFormat="1" applyFont="1" applyFill="1" applyBorder="1" applyAlignment="1">
      <alignment horizontal="center"/>
    </xf>
    <xf numFmtId="167" fontId="9" fillId="0" borderId="7" xfId="0" applyNumberFormat="1" applyFont="1" applyBorder="1" applyAlignment="1">
      <alignment horizontal="center" wrapText="1"/>
    </xf>
    <xf numFmtId="167" fontId="9" fillId="0" borderId="7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indent="2"/>
    </xf>
    <xf numFmtId="164" fontId="4" fillId="3" borderId="7" xfId="0" applyNumberFormat="1" applyFont="1" applyFill="1" applyBorder="1" applyAlignment="1">
      <alignment horizontal="center" wrapText="1"/>
    </xf>
    <xf numFmtId="164" fontId="5" fillId="3" borderId="7" xfId="0" applyNumberFormat="1" applyFont="1" applyFill="1" applyBorder="1" applyAlignment="1">
      <alignment horizontal="center" wrapText="1"/>
    </xf>
    <xf numFmtId="0" fontId="8" fillId="3" borderId="7" xfId="0" applyFont="1" applyFill="1" applyBorder="1" applyAlignment="1"/>
    <xf numFmtId="0" fontId="6" fillId="3" borderId="7" xfId="0" applyFont="1" applyFill="1" applyBorder="1" applyAlignment="1"/>
    <xf numFmtId="0" fontId="5" fillId="3" borderId="7" xfId="0" applyFont="1" applyFill="1" applyBorder="1" applyAlignment="1"/>
    <xf numFmtId="166" fontId="4" fillId="3" borderId="7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9" fillId="3" borderId="7" xfId="0" applyNumberFormat="1" applyFont="1" applyFill="1" applyBorder="1" applyAlignment="1">
      <alignment horizontal="center"/>
    </xf>
    <xf numFmtId="9" fontId="9" fillId="3" borderId="7" xfId="0" applyNumberFormat="1" applyFont="1" applyFill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6" fontId="6" fillId="3" borderId="7" xfId="0" applyNumberFormat="1" applyFont="1" applyFill="1" applyBorder="1" applyAlignment="1">
      <alignment horizontal="center"/>
    </xf>
    <xf numFmtId="9" fontId="6" fillId="3" borderId="7" xfId="0" applyNumberFormat="1" applyFont="1" applyFill="1" applyBorder="1" applyAlignment="1">
      <alignment horizontal="center"/>
    </xf>
    <xf numFmtId="166" fontId="9" fillId="3" borderId="7" xfId="0" applyNumberFormat="1" applyFont="1" applyFill="1" applyBorder="1" applyAlignment="1" applyProtection="1">
      <alignment horizontal="center"/>
      <protection locked="0"/>
    </xf>
    <xf numFmtId="166" fontId="6" fillId="3" borderId="7" xfId="0" applyNumberFormat="1" applyFont="1" applyFill="1" applyBorder="1" applyAlignment="1" applyProtection="1">
      <alignment horizontal="center"/>
      <protection locked="0"/>
    </xf>
    <xf numFmtId="9" fontId="6" fillId="3" borderId="7" xfId="0" applyNumberFormat="1" applyFont="1" applyFill="1" applyBorder="1" applyAlignment="1" applyProtection="1">
      <alignment horizontal="center"/>
      <protection locked="0"/>
    </xf>
    <xf numFmtId="9" fontId="4" fillId="3" borderId="7" xfId="0" applyNumberFormat="1" applyFont="1" applyFill="1" applyBorder="1" applyAlignment="1">
      <alignment horizontal="center"/>
    </xf>
    <xf numFmtId="166" fontId="18" fillId="0" borderId="7" xfId="0" applyNumberFormat="1" applyFont="1" applyFill="1" applyBorder="1" applyAlignment="1">
      <alignment horizontal="center" wrapText="1"/>
    </xf>
    <xf numFmtId="166" fontId="3" fillId="0" borderId="7" xfId="0" applyNumberFormat="1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wrapText="1"/>
    </xf>
    <xf numFmtId="4" fontId="3" fillId="0" borderId="7" xfId="0" applyNumberFormat="1" applyFont="1" applyFill="1" applyBorder="1" applyAlignment="1">
      <alignment horizontal="center" wrapText="1"/>
    </xf>
    <xf numFmtId="167" fontId="3" fillId="2" borderId="7" xfId="0" applyNumberFormat="1" applyFont="1" applyFill="1" applyBorder="1" applyAlignment="1">
      <alignment horizontal="center" wrapText="1"/>
    </xf>
    <xf numFmtId="167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 applyProtection="1">
      <alignment horizontal="center"/>
      <protection locked="0"/>
    </xf>
    <xf numFmtId="166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 wrapText="1"/>
    </xf>
    <xf numFmtId="10" fontId="3" fillId="2" borderId="7" xfId="0" applyNumberFormat="1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9" fontId="9" fillId="0" borderId="7" xfId="0" quotePrefix="1" applyNumberFormat="1" applyFont="1" applyFill="1" applyBorder="1" applyAlignment="1">
      <alignment horizontal="center" wrapText="1"/>
    </xf>
    <xf numFmtId="9" fontId="18" fillId="0" borderId="7" xfId="0" quotePrefix="1" applyNumberFormat="1" applyFont="1" applyFill="1" applyBorder="1" applyAlignment="1">
      <alignment horizontal="center" wrapText="1"/>
    </xf>
    <xf numFmtId="4" fontId="9" fillId="0" borderId="7" xfId="0" applyNumberFormat="1" applyFont="1" applyFill="1" applyBorder="1" applyAlignment="1">
      <alignment horizontal="center" wrapText="1"/>
    </xf>
    <xf numFmtId="168" fontId="9" fillId="0" borderId="7" xfId="0" applyNumberFormat="1" applyFont="1" applyFill="1" applyBorder="1" applyAlignment="1">
      <alignment horizontal="center"/>
    </xf>
    <xf numFmtId="4" fontId="9" fillId="0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9" fontId="3" fillId="0" borderId="7" xfId="0" quotePrefix="1" applyNumberFormat="1" applyFont="1" applyFill="1" applyBorder="1" applyAlignment="1">
      <alignment horizontal="center" wrapText="1"/>
    </xf>
    <xf numFmtId="168" fontId="3" fillId="0" borderId="7" xfId="0" applyNumberFormat="1" applyFont="1" applyFill="1" applyBorder="1" applyAlignment="1">
      <alignment horizontal="center"/>
    </xf>
    <xf numFmtId="166" fontId="6" fillId="0" borderId="7" xfId="0" applyNumberFormat="1" applyFont="1" applyBorder="1" applyAlignment="1">
      <alignment horizontal="center" wrapText="1"/>
    </xf>
    <xf numFmtId="166" fontId="6" fillId="2" borderId="7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 wrapText="1"/>
    </xf>
    <xf numFmtId="9" fontId="6" fillId="0" borderId="7" xfId="0" applyNumberFormat="1" applyFont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169" fontId="6" fillId="0" borderId="7" xfId="0" applyNumberFormat="1" applyFont="1" applyBorder="1" applyAlignment="1">
      <alignment horizontal="center" wrapText="1"/>
    </xf>
    <xf numFmtId="166" fontId="9" fillId="2" borderId="7" xfId="0" applyNumberFormat="1" applyFont="1" applyFill="1" applyBorder="1" applyAlignment="1">
      <alignment horizontal="center" wrapText="1"/>
    </xf>
    <xf numFmtId="10" fontId="9" fillId="0" borderId="7" xfId="0" applyNumberFormat="1" applyFont="1" applyFill="1" applyBorder="1" applyAlignment="1">
      <alignment horizontal="center" wrapText="1"/>
    </xf>
    <xf numFmtId="2" fontId="9" fillId="0" borderId="7" xfId="0" applyNumberFormat="1" applyFont="1" applyFill="1" applyBorder="1" applyAlignment="1">
      <alignment horizontal="center" wrapText="1"/>
    </xf>
    <xf numFmtId="167" fontId="9" fillId="2" borderId="7" xfId="0" applyNumberFormat="1" applyFont="1" applyFill="1" applyBorder="1" applyAlignment="1">
      <alignment horizontal="center"/>
    </xf>
    <xf numFmtId="167" fontId="6" fillId="0" borderId="7" xfId="0" applyNumberFormat="1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 wrapText="1"/>
    </xf>
    <xf numFmtId="9" fontId="6" fillId="0" borderId="7" xfId="0" applyNumberFormat="1" applyFont="1" applyFill="1" applyBorder="1" applyAlignment="1">
      <alignment horizontal="center" wrapText="1"/>
    </xf>
    <xf numFmtId="166" fontId="6" fillId="2" borderId="7" xfId="0" applyNumberFormat="1" applyFont="1" applyFill="1" applyBorder="1" applyAlignment="1">
      <alignment horizontal="center" wrapText="1"/>
    </xf>
    <xf numFmtId="169" fontId="6" fillId="2" borderId="7" xfId="0" applyNumberFormat="1" applyFont="1" applyFill="1" applyBorder="1" applyAlignment="1">
      <alignment horizontal="center" wrapText="1"/>
    </xf>
    <xf numFmtId="167" fontId="6" fillId="0" borderId="7" xfId="0" applyNumberFormat="1" applyFont="1" applyBorder="1" applyAlignment="1">
      <alignment horizontal="center" wrapText="1"/>
    </xf>
    <xf numFmtId="167" fontId="6" fillId="0" borderId="7" xfId="0" applyNumberFormat="1" applyFont="1" applyFill="1" applyBorder="1" applyAlignment="1">
      <alignment horizontal="center" wrapText="1"/>
    </xf>
    <xf numFmtId="9" fontId="6" fillId="0" borderId="7" xfId="0" quotePrefix="1" applyNumberFormat="1" applyFont="1" applyFill="1" applyBorder="1" applyAlignment="1">
      <alignment horizontal="center" wrapText="1"/>
    </xf>
    <xf numFmtId="9" fontId="9" fillId="0" borderId="7" xfId="0" applyNumberFormat="1" applyFont="1" applyFill="1" applyBorder="1" applyAlignment="1">
      <alignment horizontal="center" wrapText="1"/>
    </xf>
    <xf numFmtId="9" fontId="18" fillId="0" borderId="7" xfId="0" applyNumberFormat="1" applyFont="1" applyFill="1" applyBorder="1" applyAlignment="1">
      <alignment horizontal="center" wrapText="1"/>
    </xf>
    <xf numFmtId="166" fontId="4" fillId="0" borderId="7" xfId="0" applyNumberFormat="1" applyFont="1" applyFill="1" applyBorder="1" applyAlignment="1">
      <alignment horizontal="center"/>
    </xf>
    <xf numFmtId="166" fontId="4" fillId="0" borderId="7" xfId="0" applyNumberFormat="1" applyFont="1" applyFill="1" applyBorder="1" applyAlignment="1">
      <alignment horizontal="center" wrapText="1"/>
    </xf>
    <xf numFmtId="4" fontId="4" fillId="0" borderId="7" xfId="0" applyNumberFormat="1" applyFont="1" applyFill="1" applyBorder="1" applyAlignment="1">
      <alignment horizontal="center" wrapText="1"/>
    </xf>
    <xf numFmtId="166" fontId="4" fillId="2" borderId="7" xfId="0" applyNumberFormat="1" applyFont="1" applyFill="1" applyBorder="1" applyAlignment="1">
      <alignment horizontal="center"/>
    </xf>
    <xf numFmtId="167" fontId="4" fillId="2" borderId="7" xfId="0" applyNumberFormat="1" applyFont="1" applyFill="1" applyBorder="1" applyAlignment="1">
      <alignment horizontal="center" wrapText="1"/>
    </xf>
    <xf numFmtId="166" fontId="4" fillId="2" borderId="7" xfId="0" applyNumberFormat="1" applyFont="1" applyFill="1" applyBorder="1" applyAlignment="1">
      <alignment horizontal="center" wrapText="1"/>
    </xf>
    <xf numFmtId="4" fontId="4" fillId="2" borderId="7" xfId="0" applyNumberFormat="1" applyFont="1" applyFill="1" applyBorder="1" applyAlignment="1">
      <alignment horizontal="center" wrapText="1"/>
    </xf>
    <xf numFmtId="167" fontId="4" fillId="0" borderId="7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166" fontId="4" fillId="3" borderId="7" xfId="0" applyNumberFormat="1" applyFont="1" applyFill="1" applyBorder="1" applyAlignment="1" applyProtection="1">
      <alignment horizontal="center"/>
      <protection locked="0"/>
    </xf>
    <xf numFmtId="4" fontId="4" fillId="2" borderId="7" xfId="0" applyNumberFormat="1" applyFont="1" applyFill="1" applyBorder="1" applyAlignment="1" applyProtection="1">
      <alignment horizontal="center"/>
      <protection locked="0"/>
    </xf>
    <xf numFmtId="9" fontId="8" fillId="3" borderId="7" xfId="0" applyNumberFormat="1" applyFont="1" applyFill="1" applyBorder="1" applyAlignment="1" applyProtection="1">
      <alignment horizontal="center"/>
      <protection locked="0"/>
    </xf>
    <xf numFmtId="166" fontId="4" fillId="2" borderId="7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4" fontId="4" fillId="2" borderId="7" xfId="0" applyNumberFormat="1" applyFont="1" applyFill="1" applyBorder="1" applyAlignment="1">
      <alignment horizontal="center"/>
    </xf>
    <xf numFmtId="10" fontId="4" fillId="0" borderId="7" xfId="0" applyNumberFormat="1" applyFont="1" applyFill="1" applyBorder="1" applyAlignment="1">
      <alignment horizontal="center" wrapText="1"/>
    </xf>
    <xf numFmtId="2" fontId="4" fillId="0" borderId="7" xfId="0" applyNumberFormat="1" applyFont="1" applyFill="1" applyBorder="1" applyAlignment="1">
      <alignment horizontal="center" wrapText="1"/>
    </xf>
    <xf numFmtId="167" fontId="4" fillId="2" borderId="7" xfId="0" applyNumberFormat="1" applyFont="1" applyFill="1" applyBorder="1" applyAlignment="1">
      <alignment horizontal="center"/>
    </xf>
    <xf numFmtId="9" fontId="3" fillId="0" borderId="7" xfId="1" quotePrefix="1" applyFont="1" applyFill="1" applyBorder="1" applyAlignment="1">
      <alignment horizontal="center" wrapText="1"/>
    </xf>
    <xf numFmtId="168" fontId="3" fillId="0" borderId="7" xfId="0" applyNumberFormat="1" applyFont="1" applyFill="1" applyBorder="1" applyAlignment="1">
      <alignment horizontal="center" wrapText="1"/>
    </xf>
    <xf numFmtId="168" fontId="19" fillId="0" borderId="7" xfId="0" applyNumberFormat="1" applyFont="1" applyFill="1" applyBorder="1" applyAlignment="1">
      <alignment horizontal="center" wrapText="1"/>
    </xf>
    <xf numFmtId="9" fontId="12" fillId="0" borderId="7" xfId="0" quotePrefix="1" applyNumberFormat="1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0" fillId="0" borderId="6" xfId="0" applyBorder="1" applyAlignment="1">
      <alignment horizontal="center" wrapText="1"/>
    </xf>
    <xf numFmtId="164" fontId="2" fillId="4" borderId="5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/>
  <colors>
    <mruColors>
      <color rgb="FF0000FF"/>
      <color rgb="FF3366FF"/>
      <color rgb="FF33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BC1F-D2BB-46BD-AB00-B8DF1F760C55}">
  <sheetPr>
    <pageSetUpPr fitToPage="1"/>
  </sheetPr>
  <dimension ref="A1:I270"/>
  <sheetViews>
    <sheetView tabSelected="1" view="pageBreakPreview" topLeftCell="A61" zoomScale="75" zoomScaleNormal="59" zoomScaleSheetLayoutView="75" workbookViewId="0">
      <pane xSplit="1" topLeftCell="B1" activePane="topRight" state="frozen"/>
      <selection pane="topRight" activeCell="A102" sqref="A102:XFD102"/>
    </sheetView>
  </sheetViews>
  <sheetFormatPr defaultColWidth="9" defaultRowHeight="14.25" x14ac:dyDescent="0.2"/>
  <cols>
    <col min="1" max="1" width="11.85546875" style="53" customWidth="1"/>
    <col min="2" max="2" width="59.42578125" style="54" customWidth="1"/>
    <col min="3" max="3" width="48.140625" style="53" customWidth="1"/>
    <col min="4" max="4" width="56.28515625" style="53" customWidth="1"/>
    <col min="5" max="5" width="54" style="53" bestFit="1" customWidth="1"/>
    <col min="6" max="6" width="45.85546875" style="53" customWidth="1"/>
    <col min="7" max="7" width="38.28515625" style="53" bestFit="1" customWidth="1"/>
    <col min="8" max="8" width="40.140625" style="53" customWidth="1"/>
    <col min="9" max="9" width="43.5703125" style="53" customWidth="1"/>
    <col min="10" max="16384" width="9" style="53"/>
  </cols>
  <sheetData>
    <row r="1" spans="1:9" s="1" customFormat="1" ht="59.25" customHeight="1" x14ac:dyDescent="0.35">
      <c r="A1" s="148"/>
      <c r="B1" s="148" t="s">
        <v>45</v>
      </c>
      <c r="C1" s="150" t="s">
        <v>0</v>
      </c>
      <c r="D1" s="151"/>
      <c r="E1" s="152"/>
      <c r="F1" s="153" t="s">
        <v>46</v>
      </c>
      <c r="G1" s="154"/>
      <c r="H1" s="154"/>
      <c r="I1" s="154"/>
    </row>
    <row r="2" spans="1:9" s="2" customFormat="1" ht="61.5" customHeight="1" x14ac:dyDescent="0.25">
      <c r="A2" s="149"/>
      <c r="B2" s="149"/>
      <c r="C2" s="65" t="s">
        <v>134</v>
      </c>
      <c r="D2" s="65" t="s">
        <v>132</v>
      </c>
      <c r="E2" s="66" t="s">
        <v>135</v>
      </c>
      <c r="F2" s="146" t="s">
        <v>270</v>
      </c>
      <c r="G2" s="146" t="s">
        <v>271</v>
      </c>
      <c r="H2" s="147" t="s">
        <v>272</v>
      </c>
      <c r="I2" s="147" t="s">
        <v>273</v>
      </c>
    </row>
    <row r="3" spans="1:9" s="5" customFormat="1" ht="35.1" customHeight="1" x14ac:dyDescent="0.3">
      <c r="A3" s="3">
        <v>1</v>
      </c>
      <c r="B3" s="4" t="s">
        <v>47</v>
      </c>
      <c r="C3" s="67"/>
      <c r="D3" s="67"/>
      <c r="E3" s="68"/>
      <c r="F3" s="69"/>
      <c r="G3" s="69"/>
      <c r="H3" s="69"/>
      <c r="I3" s="69"/>
    </row>
    <row r="4" spans="1:9" s="5" customFormat="1" ht="42" customHeight="1" x14ac:dyDescent="0.25">
      <c r="A4" s="6">
        <v>1.1000000000000001</v>
      </c>
      <c r="B4" s="7" t="s">
        <v>48</v>
      </c>
      <c r="C4" s="61" t="s">
        <v>167</v>
      </c>
      <c r="D4" s="123" t="s">
        <v>168</v>
      </c>
      <c r="E4" s="55" t="s">
        <v>257</v>
      </c>
      <c r="F4" s="82" t="s">
        <v>192</v>
      </c>
      <c r="G4" s="101" t="s">
        <v>193</v>
      </c>
      <c r="H4" s="114" t="s">
        <v>222</v>
      </c>
      <c r="I4" s="121" t="s">
        <v>263</v>
      </c>
    </row>
    <row r="5" spans="1:9" s="5" customFormat="1" ht="38.25" customHeight="1" x14ac:dyDescent="0.25">
      <c r="A5" s="6">
        <v>1.2</v>
      </c>
      <c r="B5" s="8" t="s">
        <v>49</v>
      </c>
      <c r="C5" s="59">
        <v>150</v>
      </c>
      <c r="D5" s="124" t="s">
        <v>169</v>
      </c>
      <c r="E5" s="103">
        <v>102</v>
      </c>
      <c r="F5" s="81" t="s">
        <v>204</v>
      </c>
      <c r="G5" s="96" t="s">
        <v>205</v>
      </c>
      <c r="H5" s="114" t="s">
        <v>261</v>
      </c>
      <c r="I5" s="115" t="s">
        <v>264</v>
      </c>
    </row>
    <row r="6" spans="1:9" s="5" customFormat="1" ht="72" x14ac:dyDescent="0.25">
      <c r="A6" s="6">
        <v>1.3</v>
      </c>
      <c r="B6" s="7" t="s">
        <v>50</v>
      </c>
      <c r="C6" s="83" t="s">
        <v>137</v>
      </c>
      <c r="D6" s="125" t="s">
        <v>138</v>
      </c>
      <c r="E6" s="55" t="s">
        <v>138</v>
      </c>
      <c r="F6" s="81" t="s">
        <v>206</v>
      </c>
      <c r="G6" s="96">
        <v>-1</v>
      </c>
      <c r="H6" s="56">
        <f>500-500</f>
        <v>0</v>
      </c>
      <c r="I6" s="95">
        <f>0%</f>
        <v>0</v>
      </c>
    </row>
    <row r="7" spans="1:9" s="5" customFormat="1" ht="39.75" customHeight="1" x14ac:dyDescent="0.25">
      <c r="A7" s="6">
        <v>1.4</v>
      </c>
      <c r="B7" s="9" t="s">
        <v>51</v>
      </c>
      <c r="C7" s="72"/>
      <c r="D7" s="70"/>
      <c r="E7" s="72"/>
      <c r="F7" s="72"/>
      <c r="G7" s="72"/>
      <c r="H7" s="72"/>
      <c r="I7" s="73"/>
    </row>
    <row r="8" spans="1:9" s="5" customFormat="1" ht="39.75" customHeight="1" x14ac:dyDescent="0.25">
      <c r="A8" s="6" t="s">
        <v>1</v>
      </c>
      <c r="B8" s="8" t="s">
        <v>52</v>
      </c>
      <c r="C8" s="59" t="s">
        <v>138</v>
      </c>
      <c r="D8" s="124" t="s">
        <v>213</v>
      </c>
      <c r="E8" s="114" t="s">
        <v>237</v>
      </c>
      <c r="F8" s="82" t="s">
        <v>245</v>
      </c>
      <c r="G8" s="101" t="s">
        <v>194</v>
      </c>
      <c r="H8" s="103">
        <v>300</v>
      </c>
      <c r="I8" s="106">
        <v>0.2</v>
      </c>
    </row>
    <row r="9" spans="1:9" s="5" customFormat="1" ht="39.75" customHeight="1" x14ac:dyDescent="0.25">
      <c r="A9" s="6" t="s">
        <v>2</v>
      </c>
      <c r="B9" s="8" t="s">
        <v>53</v>
      </c>
      <c r="C9" s="59" t="s">
        <v>139</v>
      </c>
      <c r="D9" s="123" t="s">
        <v>170</v>
      </c>
      <c r="E9" s="57" t="s">
        <v>214</v>
      </c>
      <c r="F9" s="82" t="s">
        <v>195</v>
      </c>
      <c r="G9" s="101" t="s">
        <v>196</v>
      </c>
      <c r="H9" s="55" t="s">
        <v>223</v>
      </c>
      <c r="I9" s="60" t="s">
        <v>224</v>
      </c>
    </row>
    <row r="10" spans="1:9" s="10" customFormat="1" ht="39.75" customHeight="1" x14ac:dyDescent="0.25">
      <c r="A10" s="6">
        <v>1.5</v>
      </c>
      <c r="B10" s="8" t="s">
        <v>54</v>
      </c>
      <c r="C10" s="58">
        <v>750</v>
      </c>
      <c r="D10" s="124" t="s">
        <v>215</v>
      </c>
      <c r="E10" s="56" t="s">
        <v>215</v>
      </c>
      <c r="F10" s="82" t="s">
        <v>179</v>
      </c>
      <c r="G10" s="101" t="s">
        <v>180</v>
      </c>
      <c r="H10" s="56">
        <f>500-500</f>
        <v>0</v>
      </c>
      <c r="I10" s="95">
        <f>0%</f>
        <v>0</v>
      </c>
    </row>
    <row r="11" spans="1:9" s="10" customFormat="1" ht="37.5" customHeight="1" x14ac:dyDescent="0.25">
      <c r="A11" s="6">
        <v>1.6</v>
      </c>
      <c r="B11" s="8" t="s">
        <v>55</v>
      </c>
      <c r="C11" s="58">
        <v>750</v>
      </c>
      <c r="D11" s="124" t="s">
        <v>215</v>
      </c>
      <c r="E11" s="56" t="s">
        <v>215</v>
      </c>
      <c r="F11" s="82" t="s">
        <v>179</v>
      </c>
      <c r="G11" s="101" t="s">
        <v>180</v>
      </c>
      <c r="H11" s="56">
        <f>500-500</f>
        <v>0</v>
      </c>
      <c r="I11" s="95">
        <f>0%</f>
        <v>0</v>
      </c>
    </row>
    <row r="12" spans="1:9" s="10" customFormat="1" ht="35.1" customHeight="1" x14ac:dyDescent="0.25">
      <c r="A12" s="6">
        <v>1.7</v>
      </c>
      <c r="B12" s="8" t="s">
        <v>56</v>
      </c>
      <c r="C12" s="58" t="s">
        <v>140</v>
      </c>
      <c r="D12" s="124" t="s">
        <v>160</v>
      </c>
      <c r="E12" s="55" t="s">
        <v>258</v>
      </c>
      <c r="F12" s="82">
        <v>500</v>
      </c>
      <c r="G12" s="101" t="s">
        <v>181</v>
      </c>
      <c r="H12" s="55" t="s">
        <v>225</v>
      </c>
      <c r="I12" s="121" t="s">
        <v>262</v>
      </c>
    </row>
    <row r="13" spans="1:9" s="5" customFormat="1" ht="35.1" customHeight="1" x14ac:dyDescent="0.25">
      <c r="A13" s="6">
        <v>1.8</v>
      </c>
      <c r="B13" s="11" t="s">
        <v>57</v>
      </c>
      <c r="C13" s="72"/>
      <c r="D13" s="70"/>
      <c r="E13" s="72"/>
      <c r="F13" s="75"/>
      <c r="G13" s="75"/>
      <c r="H13" s="75"/>
      <c r="I13" s="76"/>
    </row>
    <row r="14" spans="1:9" s="5" customFormat="1" ht="35.1" customHeight="1" x14ac:dyDescent="0.25">
      <c r="A14" s="6" t="s">
        <v>3</v>
      </c>
      <c r="B14" s="64" t="s">
        <v>58</v>
      </c>
      <c r="C14" s="59" t="s">
        <v>141</v>
      </c>
      <c r="D14" s="126" t="s">
        <v>141</v>
      </c>
      <c r="E14" s="104" t="s">
        <v>216</v>
      </c>
      <c r="F14" s="82">
        <f>500-500</f>
        <v>0</v>
      </c>
      <c r="G14" s="101">
        <f>F14/500</f>
        <v>0</v>
      </c>
      <c r="H14" s="116" t="s">
        <v>226</v>
      </c>
      <c r="I14" s="117" t="s">
        <v>227</v>
      </c>
    </row>
    <row r="15" spans="1:9" s="5" customFormat="1" ht="35.1" customHeight="1" x14ac:dyDescent="0.25">
      <c r="A15" s="6" t="s">
        <v>4</v>
      </c>
      <c r="B15" s="8" t="s">
        <v>59</v>
      </c>
      <c r="C15" s="85" t="s">
        <v>142</v>
      </c>
      <c r="D15" s="127" t="s">
        <v>142</v>
      </c>
      <c r="E15" s="119" t="s">
        <v>217</v>
      </c>
      <c r="F15" s="82">
        <f>500-500</f>
        <v>0</v>
      </c>
      <c r="G15" s="101">
        <f>F15/500</f>
        <v>0</v>
      </c>
      <c r="H15" s="118" t="s">
        <v>228</v>
      </c>
      <c r="I15" s="106" t="s">
        <v>229</v>
      </c>
    </row>
    <row r="16" spans="1:9" s="5" customFormat="1" ht="35.1" customHeight="1" x14ac:dyDescent="0.25">
      <c r="A16" s="6">
        <v>1.9</v>
      </c>
      <c r="B16" s="7" t="s">
        <v>60</v>
      </c>
      <c r="C16" s="58" t="s">
        <v>138</v>
      </c>
      <c r="D16" s="128" t="s">
        <v>138</v>
      </c>
      <c r="E16" s="56" t="s">
        <v>138</v>
      </c>
      <c r="F16" s="82">
        <f>500-500</f>
        <v>0</v>
      </c>
      <c r="G16" s="101">
        <f>F16/500</f>
        <v>0</v>
      </c>
      <c r="H16" s="56">
        <f>500-500</f>
        <v>0</v>
      </c>
      <c r="I16" s="95">
        <f>0%</f>
        <v>0</v>
      </c>
    </row>
    <row r="17" spans="1:9" s="5" customFormat="1" ht="35.1" customHeight="1" x14ac:dyDescent="0.3">
      <c r="A17" s="3">
        <v>2</v>
      </c>
      <c r="B17" s="12" t="s">
        <v>61</v>
      </c>
      <c r="C17" s="72"/>
      <c r="D17" s="70"/>
      <c r="E17" s="72"/>
      <c r="F17" s="75"/>
      <c r="G17" s="75"/>
      <c r="H17" s="75"/>
      <c r="I17" s="76"/>
    </row>
    <row r="18" spans="1:9" s="5" customFormat="1" ht="108" x14ac:dyDescent="0.25">
      <c r="A18" s="13">
        <v>2.1</v>
      </c>
      <c r="B18" s="7" t="s">
        <v>62</v>
      </c>
      <c r="C18" s="83" t="s">
        <v>143</v>
      </c>
      <c r="D18" s="125" t="s">
        <v>250</v>
      </c>
      <c r="E18" s="97" t="s">
        <v>251</v>
      </c>
      <c r="F18" s="84" t="s">
        <v>136</v>
      </c>
      <c r="G18" s="97" t="s">
        <v>207</v>
      </c>
      <c r="H18" s="56">
        <v>0</v>
      </c>
      <c r="I18" s="121">
        <v>0</v>
      </c>
    </row>
    <row r="19" spans="1:9" s="5" customFormat="1" ht="54" x14ac:dyDescent="0.25">
      <c r="A19" s="13">
        <v>2.2000000000000002</v>
      </c>
      <c r="B19" s="7" t="s">
        <v>63</v>
      </c>
      <c r="C19" s="83" t="s">
        <v>144</v>
      </c>
      <c r="D19" s="125" t="s">
        <v>161</v>
      </c>
      <c r="E19" s="105" t="s">
        <v>260</v>
      </c>
      <c r="F19" s="82">
        <v>300</v>
      </c>
      <c r="G19" s="101">
        <v>1</v>
      </c>
      <c r="H19" s="103" t="s">
        <v>244</v>
      </c>
      <c r="I19" s="120" t="s">
        <v>243</v>
      </c>
    </row>
    <row r="20" spans="1:9" s="5" customFormat="1" ht="71.25" customHeight="1" x14ac:dyDescent="0.25">
      <c r="A20" s="13">
        <v>2.2999999999999998</v>
      </c>
      <c r="B20" s="7" t="s">
        <v>50</v>
      </c>
      <c r="C20" s="83" t="s">
        <v>145</v>
      </c>
      <c r="D20" s="129" t="s">
        <v>145</v>
      </c>
      <c r="E20" s="56" t="s">
        <v>145</v>
      </c>
      <c r="F20" s="82">
        <f>500-500</f>
        <v>0</v>
      </c>
      <c r="G20" s="101">
        <f>F20/500</f>
        <v>0</v>
      </c>
      <c r="H20" s="56">
        <f>500-500</f>
        <v>0</v>
      </c>
      <c r="I20" s="95">
        <f>0%</f>
        <v>0</v>
      </c>
    </row>
    <row r="21" spans="1:9" s="5" customFormat="1" ht="35.1" customHeight="1" x14ac:dyDescent="0.25">
      <c r="A21" s="13">
        <v>2.4</v>
      </c>
      <c r="B21" s="7" t="s">
        <v>60</v>
      </c>
      <c r="C21" s="58" t="s">
        <v>138</v>
      </c>
      <c r="D21" s="128" t="s">
        <v>138</v>
      </c>
      <c r="E21" s="56">
        <v>0</v>
      </c>
      <c r="F21" s="82">
        <f>500-500</f>
        <v>0</v>
      </c>
      <c r="G21" s="101">
        <f>F21/500</f>
        <v>0</v>
      </c>
      <c r="H21" s="56">
        <f>500-500</f>
        <v>0</v>
      </c>
      <c r="I21" s="95">
        <f>0%</f>
        <v>0</v>
      </c>
    </row>
    <row r="22" spans="1:9" s="5" customFormat="1" ht="35.1" customHeight="1" x14ac:dyDescent="0.25">
      <c r="A22" s="14">
        <v>3</v>
      </c>
      <c r="B22" s="15" t="s">
        <v>64</v>
      </c>
      <c r="C22" s="72"/>
      <c r="D22" s="70"/>
      <c r="E22" s="72"/>
      <c r="F22" s="75"/>
      <c r="G22" s="75"/>
      <c r="H22" s="75"/>
      <c r="I22" s="76"/>
    </row>
    <row r="23" spans="1:9" s="5" customFormat="1" ht="35.1" customHeight="1" x14ac:dyDescent="0.25">
      <c r="A23" s="16">
        <v>3.1</v>
      </c>
      <c r="B23" s="17" t="s">
        <v>65</v>
      </c>
      <c r="C23" s="59" t="s">
        <v>146</v>
      </c>
      <c r="D23" s="123" t="s">
        <v>146</v>
      </c>
      <c r="E23" s="57" t="s">
        <v>146</v>
      </c>
      <c r="F23" s="82">
        <f>500-500</f>
        <v>0</v>
      </c>
      <c r="G23" s="101">
        <f>F23/500</f>
        <v>0</v>
      </c>
      <c r="H23" s="56">
        <f>500-500</f>
        <v>0</v>
      </c>
      <c r="I23" s="95">
        <f>0%</f>
        <v>0</v>
      </c>
    </row>
    <row r="24" spans="1:9" s="5" customFormat="1" ht="48.75" customHeight="1" x14ac:dyDescent="0.25">
      <c r="A24" s="6">
        <v>3.2</v>
      </c>
      <c r="B24" s="18" t="s">
        <v>66</v>
      </c>
      <c r="C24" s="86" t="s">
        <v>147</v>
      </c>
      <c r="D24" s="130" t="s">
        <v>171</v>
      </c>
      <c r="E24" s="63" t="s">
        <v>259</v>
      </c>
      <c r="F24" s="56" t="s">
        <v>208</v>
      </c>
      <c r="G24" s="95" t="s">
        <v>209</v>
      </c>
      <c r="H24" s="62" t="s">
        <v>230</v>
      </c>
      <c r="I24" s="95" t="s">
        <v>231</v>
      </c>
    </row>
    <row r="25" spans="1:9" s="5" customFormat="1" ht="35.1" customHeight="1" x14ac:dyDescent="0.25">
      <c r="A25" s="3">
        <v>4</v>
      </c>
      <c r="B25" s="12" t="s">
        <v>67</v>
      </c>
      <c r="C25" s="72"/>
      <c r="D25" s="70"/>
      <c r="E25" s="72"/>
      <c r="F25" s="75"/>
      <c r="G25" s="75"/>
      <c r="H25" s="75"/>
      <c r="I25" s="76"/>
    </row>
    <row r="26" spans="1:9" s="5" customFormat="1" ht="35.1" customHeight="1" x14ac:dyDescent="0.25">
      <c r="A26" s="19">
        <v>4.0999999999999996</v>
      </c>
      <c r="B26" s="20" t="s">
        <v>68</v>
      </c>
      <c r="C26" s="72"/>
      <c r="D26" s="70"/>
      <c r="E26" s="72"/>
      <c r="F26" s="75"/>
      <c r="G26" s="75"/>
      <c r="H26" s="75"/>
      <c r="I26" s="76"/>
    </row>
    <row r="27" spans="1:9" s="5" customFormat="1" ht="35.1" customHeight="1" x14ac:dyDescent="0.3">
      <c r="A27" s="6" t="s">
        <v>5</v>
      </c>
      <c r="B27" s="21" t="s">
        <v>69</v>
      </c>
      <c r="C27" s="72"/>
      <c r="D27" s="70"/>
      <c r="E27" s="72"/>
      <c r="F27" s="75"/>
      <c r="G27" s="75"/>
      <c r="H27" s="75"/>
      <c r="I27" s="76"/>
    </row>
    <row r="28" spans="1:9" s="5" customFormat="1" ht="42" customHeight="1" x14ac:dyDescent="0.25">
      <c r="A28" s="6" t="s">
        <v>6</v>
      </c>
      <c r="B28" s="8" t="s">
        <v>70</v>
      </c>
      <c r="C28" s="59">
        <v>25</v>
      </c>
      <c r="D28" s="123">
        <v>25</v>
      </c>
      <c r="E28" s="103">
        <v>30</v>
      </c>
      <c r="F28" s="82">
        <f>500-500</f>
        <v>0</v>
      </c>
      <c r="G28" s="101">
        <f>F28/500</f>
        <v>0</v>
      </c>
      <c r="H28" s="103">
        <f>E28-D28</f>
        <v>5</v>
      </c>
      <c r="I28" s="106">
        <f>SUM(E28-D28)/D28</f>
        <v>0.2</v>
      </c>
    </row>
    <row r="29" spans="1:9" s="1" customFormat="1" ht="35.1" customHeight="1" x14ac:dyDescent="0.25">
      <c r="A29" s="19" t="s">
        <v>7</v>
      </c>
      <c r="B29" s="8" t="s">
        <v>71</v>
      </c>
      <c r="C29" s="87">
        <v>25</v>
      </c>
      <c r="D29" s="123" t="s">
        <v>136</v>
      </c>
      <c r="E29" s="57" t="s">
        <v>136</v>
      </c>
      <c r="F29" s="98">
        <f>0-25</f>
        <v>-25</v>
      </c>
      <c r="G29" s="96">
        <f>F29/25</f>
        <v>-1</v>
      </c>
      <c r="H29" s="57" t="s">
        <v>136</v>
      </c>
      <c r="I29" s="57" t="s">
        <v>136</v>
      </c>
    </row>
    <row r="30" spans="1:9" s="5" customFormat="1" ht="35.1" customHeight="1" x14ac:dyDescent="0.25">
      <c r="A30" s="19" t="s">
        <v>8</v>
      </c>
      <c r="B30" s="22" t="s">
        <v>72</v>
      </c>
      <c r="C30" s="87">
        <v>25</v>
      </c>
      <c r="D30" s="123">
        <v>25</v>
      </c>
      <c r="E30" s="103">
        <v>30</v>
      </c>
      <c r="F30" s="82">
        <f>500-500</f>
        <v>0</v>
      </c>
      <c r="G30" s="101">
        <f>F30/500</f>
        <v>0</v>
      </c>
      <c r="H30" s="103">
        <f>E30-D30</f>
        <v>5</v>
      </c>
      <c r="I30" s="106">
        <f>SUM(E30-D30)/D30</f>
        <v>0.2</v>
      </c>
    </row>
    <row r="31" spans="1:9" s="5" customFormat="1" ht="35.1" customHeight="1" x14ac:dyDescent="0.25">
      <c r="A31" s="6" t="s">
        <v>9</v>
      </c>
      <c r="B31" s="8" t="s">
        <v>73</v>
      </c>
      <c r="C31" s="87">
        <v>25</v>
      </c>
      <c r="D31" s="123" t="s">
        <v>138</v>
      </c>
      <c r="E31" s="56" t="s">
        <v>138</v>
      </c>
      <c r="F31" s="98">
        <f>0-25</f>
        <v>-25</v>
      </c>
      <c r="G31" s="96">
        <f>F31/25</f>
        <v>-1</v>
      </c>
      <c r="H31" s="56">
        <f t="shared" ref="H31:H33" si="0">500-500</f>
        <v>0</v>
      </c>
      <c r="I31" s="95">
        <f>0%</f>
        <v>0</v>
      </c>
    </row>
    <row r="32" spans="1:9" s="5" customFormat="1" ht="35.1" customHeight="1" x14ac:dyDescent="0.25">
      <c r="A32" s="19" t="s">
        <v>10</v>
      </c>
      <c r="B32" s="22" t="s">
        <v>74</v>
      </c>
      <c r="C32" s="87">
        <v>25</v>
      </c>
      <c r="D32" s="123" t="s">
        <v>138</v>
      </c>
      <c r="E32" s="56" t="s">
        <v>138</v>
      </c>
      <c r="F32" s="98">
        <f>0-25</f>
        <v>-25</v>
      </c>
      <c r="G32" s="96">
        <f>F32/25</f>
        <v>-1</v>
      </c>
      <c r="H32" s="56">
        <f t="shared" si="0"/>
        <v>0</v>
      </c>
      <c r="I32" s="95">
        <f>0%</f>
        <v>0</v>
      </c>
    </row>
    <row r="33" spans="1:9" s="5" customFormat="1" ht="35.1" customHeight="1" x14ac:dyDescent="0.25">
      <c r="A33" s="6" t="s">
        <v>11</v>
      </c>
      <c r="B33" s="8" t="s">
        <v>75</v>
      </c>
      <c r="C33" s="87">
        <v>25</v>
      </c>
      <c r="D33" s="123" t="s">
        <v>138</v>
      </c>
      <c r="E33" s="56" t="s">
        <v>138</v>
      </c>
      <c r="F33" s="98">
        <f>0-25</f>
        <v>-25</v>
      </c>
      <c r="G33" s="96">
        <f>F33/25</f>
        <v>-1</v>
      </c>
      <c r="H33" s="56">
        <f t="shared" si="0"/>
        <v>0</v>
      </c>
      <c r="I33" s="95">
        <f>0%</f>
        <v>0</v>
      </c>
    </row>
    <row r="34" spans="1:9" s="5" customFormat="1" ht="35.1" customHeight="1" x14ac:dyDescent="0.3">
      <c r="A34" s="6" t="s">
        <v>12</v>
      </c>
      <c r="B34" s="21" t="s">
        <v>76</v>
      </c>
      <c r="C34" s="72"/>
      <c r="D34" s="70"/>
      <c r="E34" s="72"/>
      <c r="F34" s="75"/>
      <c r="G34" s="75"/>
      <c r="H34" s="75"/>
      <c r="I34" s="76"/>
    </row>
    <row r="35" spans="1:9" s="5" customFormat="1" ht="35.1" customHeight="1" x14ac:dyDescent="0.25">
      <c r="A35" s="6" t="s">
        <v>13</v>
      </c>
      <c r="B35" s="8" t="s">
        <v>70</v>
      </c>
      <c r="C35" s="59" t="s">
        <v>148</v>
      </c>
      <c r="D35" s="123">
        <v>60</v>
      </c>
      <c r="E35" s="103">
        <v>65</v>
      </c>
      <c r="F35" s="143" t="s">
        <v>265</v>
      </c>
      <c r="G35" s="101" t="s">
        <v>266</v>
      </c>
      <c r="H35" s="103">
        <f>E35-D35</f>
        <v>5</v>
      </c>
      <c r="I35" s="106">
        <f>SUM(E35-D35)/D35</f>
        <v>8.3333333333333329E-2</v>
      </c>
    </row>
    <row r="36" spans="1:9" s="1" customFormat="1" ht="35.1" customHeight="1" x14ac:dyDescent="0.25">
      <c r="A36" s="19" t="s">
        <v>14</v>
      </c>
      <c r="B36" s="8" t="s">
        <v>71</v>
      </c>
      <c r="C36" s="87" t="s">
        <v>136</v>
      </c>
      <c r="D36" s="131" t="s">
        <v>136</v>
      </c>
      <c r="E36" s="99" t="s">
        <v>136</v>
      </c>
      <c r="F36" s="88" t="s">
        <v>136</v>
      </c>
      <c r="G36" s="88" t="s">
        <v>136</v>
      </c>
      <c r="H36" s="99" t="s">
        <v>136</v>
      </c>
      <c r="I36" s="99" t="s">
        <v>136</v>
      </c>
    </row>
    <row r="37" spans="1:9" s="5" customFormat="1" ht="35.1" customHeight="1" x14ac:dyDescent="0.25">
      <c r="A37" s="6" t="s">
        <v>15</v>
      </c>
      <c r="B37" s="8" t="s">
        <v>72</v>
      </c>
      <c r="C37" s="59">
        <v>37.5</v>
      </c>
      <c r="D37" s="123">
        <v>30</v>
      </c>
      <c r="E37" s="103">
        <v>36</v>
      </c>
      <c r="F37" s="98">
        <f>D37-C37</f>
        <v>-7.5</v>
      </c>
      <c r="G37" s="96">
        <f>SUM(D37-C37)/C37</f>
        <v>-0.2</v>
      </c>
      <c r="H37" s="103">
        <f>E37-D37</f>
        <v>6</v>
      </c>
      <c r="I37" s="106">
        <f>SUM(E37-D37)/D37</f>
        <v>0.2</v>
      </c>
    </row>
    <row r="38" spans="1:9" s="5" customFormat="1" ht="35.1" customHeight="1" x14ac:dyDescent="0.25">
      <c r="A38" s="19" t="s">
        <v>16</v>
      </c>
      <c r="B38" s="22" t="s">
        <v>77</v>
      </c>
      <c r="C38" s="87" t="s">
        <v>136</v>
      </c>
      <c r="D38" s="131" t="s">
        <v>136</v>
      </c>
      <c r="E38" s="55" t="s">
        <v>136</v>
      </c>
      <c r="F38" s="88" t="s">
        <v>136</v>
      </c>
      <c r="G38" s="88" t="s">
        <v>136</v>
      </c>
      <c r="H38" s="55" t="s">
        <v>136</v>
      </c>
      <c r="I38" s="55" t="s">
        <v>136</v>
      </c>
    </row>
    <row r="39" spans="1:9" s="5" customFormat="1" ht="35.1" customHeight="1" x14ac:dyDescent="0.25">
      <c r="A39" s="6" t="s">
        <v>17</v>
      </c>
      <c r="B39" s="8" t="s">
        <v>74</v>
      </c>
      <c r="C39" s="59">
        <v>37.5</v>
      </c>
      <c r="D39" s="123">
        <v>30</v>
      </c>
      <c r="E39" s="103">
        <v>36</v>
      </c>
      <c r="F39" s="98">
        <f>D39-C39</f>
        <v>-7.5</v>
      </c>
      <c r="G39" s="96">
        <f>SUM(D39-C39)/C39</f>
        <v>-0.2</v>
      </c>
      <c r="H39" s="103">
        <f>E39-D39</f>
        <v>6</v>
      </c>
      <c r="I39" s="106">
        <f>SUM(E39-D39)/D39</f>
        <v>0.2</v>
      </c>
    </row>
    <row r="40" spans="1:9" s="5" customFormat="1" ht="35.1" customHeight="1" x14ac:dyDescent="0.25">
      <c r="A40" s="23" t="s">
        <v>18</v>
      </c>
      <c r="B40" s="8" t="s">
        <v>75</v>
      </c>
      <c r="C40" s="87" t="s">
        <v>136</v>
      </c>
      <c r="D40" s="131" t="s">
        <v>136</v>
      </c>
      <c r="E40" s="55" t="s">
        <v>136</v>
      </c>
      <c r="F40" s="88" t="s">
        <v>136</v>
      </c>
      <c r="G40" s="88" t="s">
        <v>136</v>
      </c>
      <c r="H40" s="55" t="s">
        <v>136</v>
      </c>
      <c r="I40" s="55" t="s">
        <v>136</v>
      </c>
    </row>
    <row r="41" spans="1:9" s="5" customFormat="1" ht="35.1" customHeight="1" x14ac:dyDescent="0.25">
      <c r="A41" s="6">
        <v>4.2</v>
      </c>
      <c r="B41" s="18" t="s">
        <v>78</v>
      </c>
      <c r="C41" s="59">
        <v>17.5</v>
      </c>
      <c r="D41" s="123" t="s">
        <v>138</v>
      </c>
      <c r="E41" s="57" t="s">
        <v>138</v>
      </c>
      <c r="F41" s="98">
        <f>0-17.5</f>
        <v>-17.5</v>
      </c>
      <c r="G41" s="96">
        <f>F41/17.5</f>
        <v>-1</v>
      </c>
      <c r="H41" s="56">
        <f t="shared" ref="H41" si="1">500-500</f>
        <v>0</v>
      </c>
      <c r="I41" s="95">
        <f>0%</f>
        <v>0</v>
      </c>
    </row>
    <row r="42" spans="1:9" s="5" customFormat="1" ht="35.1" customHeight="1" x14ac:dyDescent="0.25">
      <c r="A42" s="19">
        <v>4.3</v>
      </c>
      <c r="B42" s="8" t="s">
        <v>79</v>
      </c>
      <c r="C42" s="59">
        <v>800</v>
      </c>
      <c r="D42" s="123">
        <v>800</v>
      </c>
      <c r="E42" s="103">
        <v>960</v>
      </c>
      <c r="F42" s="102">
        <f>D42-C42</f>
        <v>0</v>
      </c>
      <c r="G42" s="101">
        <f>SUM(D42-C42)/C42</f>
        <v>0</v>
      </c>
      <c r="H42" s="103">
        <f>E42-D42</f>
        <v>160</v>
      </c>
      <c r="I42" s="106">
        <f>SUM(E42-D42)/D42</f>
        <v>0.2</v>
      </c>
    </row>
    <row r="43" spans="1:9" s="5" customFormat="1" ht="35.1" customHeight="1" x14ac:dyDescent="0.25">
      <c r="A43" s="6">
        <v>4.4000000000000004</v>
      </c>
      <c r="B43" s="11" t="s">
        <v>80</v>
      </c>
      <c r="C43" s="72"/>
      <c r="D43" s="70"/>
      <c r="E43" s="72"/>
      <c r="F43" s="75"/>
      <c r="G43" s="75"/>
      <c r="H43" s="75"/>
      <c r="I43" s="76"/>
    </row>
    <row r="44" spans="1:9" s="5" customFormat="1" ht="35.1" customHeight="1" x14ac:dyDescent="0.25">
      <c r="A44" s="19" t="s">
        <v>19</v>
      </c>
      <c r="B44" s="11" t="s">
        <v>81</v>
      </c>
      <c r="C44" s="77"/>
      <c r="D44" s="132"/>
      <c r="E44" s="77"/>
      <c r="F44" s="78"/>
      <c r="G44" s="78"/>
      <c r="H44" s="78"/>
      <c r="I44" s="79"/>
    </row>
    <row r="45" spans="1:9" s="5" customFormat="1" ht="35.1" customHeight="1" x14ac:dyDescent="0.25">
      <c r="A45" s="19" t="s">
        <v>20</v>
      </c>
      <c r="B45" s="17" t="s">
        <v>82</v>
      </c>
      <c r="C45" s="89" t="s">
        <v>138</v>
      </c>
      <c r="D45" s="133" t="s">
        <v>138</v>
      </c>
      <c r="E45" s="56" t="s">
        <v>138</v>
      </c>
      <c r="F45" s="82">
        <f>500-500</f>
        <v>0</v>
      </c>
      <c r="G45" s="101">
        <f>F45/500</f>
        <v>0</v>
      </c>
      <c r="H45" s="56">
        <f t="shared" ref="H45:H48" si="2">500-500</f>
        <v>0</v>
      </c>
      <c r="I45" s="95">
        <f>0%</f>
        <v>0</v>
      </c>
    </row>
    <row r="46" spans="1:9" s="5" customFormat="1" ht="35.1" customHeight="1" x14ac:dyDescent="0.25">
      <c r="A46" s="19" t="s">
        <v>21</v>
      </c>
      <c r="B46" s="20" t="s">
        <v>83</v>
      </c>
      <c r="C46" s="79"/>
      <c r="D46" s="134"/>
      <c r="E46" s="79"/>
      <c r="F46" s="79"/>
      <c r="G46" s="79"/>
      <c r="H46" s="79"/>
      <c r="I46" s="79"/>
    </row>
    <row r="47" spans="1:9" s="5" customFormat="1" ht="35.1" customHeight="1" x14ac:dyDescent="0.25">
      <c r="A47" s="19" t="s">
        <v>22</v>
      </c>
      <c r="B47" s="24" t="s">
        <v>84</v>
      </c>
      <c r="C47" s="90" t="s">
        <v>138</v>
      </c>
      <c r="D47" s="135" t="s">
        <v>138</v>
      </c>
      <c r="E47" s="56" t="s">
        <v>138</v>
      </c>
      <c r="F47" s="82">
        <f>500-500</f>
        <v>0</v>
      </c>
      <c r="G47" s="101">
        <f>F47/500</f>
        <v>0</v>
      </c>
      <c r="H47" s="56">
        <f t="shared" si="2"/>
        <v>0</v>
      </c>
      <c r="I47" s="95">
        <f>0%</f>
        <v>0</v>
      </c>
    </row>
    <row r="48" spans="1:9" s="5" customFormat="1" ht="35.1" customHeight="1" x14ac:dyDescent="0.25">
      <c r="A48" s="19" t="s">
        <v>23</v>
      </c>
      <c r="B48" s="24" t="s">
        <v>85</v>
      </c>
      <c r="C48" s="90" t="s">
        <v>138</v>
      </c>
      <c r="D48" s="135" t="s">
        <v>138</v>
      </c>
      <c r="E48" s="56" t="s">
        <v>138</v>
      </c>
      <c r="F48" s="82">
        <f>500-500</f>
        <v>0</v>
      </c>
      <c r="G48" s="101">
        <f>F48/500</f>
        <v>0</v>
      </c>
      <c r="H48" s="56">
        <f t="shared" si="2"/>
        <v>0</v>
      </c>
      <c r="I48" s="95">
        <f>0%</f>
        <v>0</v>
      </c>
    </row>
    <row r="49" spans="1:9" s="5" customFormat="1" ht="35.1" customHeight="1" x14ac:dyDescent="0.25">
      <c r="A49" s="14">
        <v>5</v>
      </c>
      <c r="B49" s="15" t="s">
        <v>86</v>
      </c>
      <c r="C49" s="72"/>
      <c r="D49" s="70"/>
      <c r="E49" s="72"/>
      <c r="F49" s="75"/>
      <c r="G49" s="75"/>
      <c r="H49" s="75"/>
      <c r="I49" s="76"/>
    </row>
    <row r="50" spans="1:9" s="5" customFormat="1" ht="44.25" customHeight="1" x14ac:dyDescent="0.25">
      <c r="A50" s="19">
        <v>5.0999999999999996</v>
      </c>
      <c r="B50" s="25" t="s">
        <v>87</v>
      </c>
      <c r="C50" s="83" t="s">
        <v>149</v>
      </c>
      <c r="D50" s="125" t="s">
        <v>232</v>
      </c>
      <c r="E50" s="105" t="s">
        <v>233</v>
      </c>
      <c r="F50" s="82" t="s">
        <v>182</v>
      </c>
      <c r="G50" s="101" t="s">
        <v>183</v>
      </c>
      <c r="H50" s="105" t="s">
        <v>234</v>
      </c>
      <c r="I50" s="106">
        <v>0.2</v>
      </c>
    </row>
    <row r="51" spans="1:9" s="5" customFormat="1" ht="49.5" customHeight="1" x14ac:dyDescent="0.25">
      <c r="A51" s="19">
        <v>5.2</v>
      </c>
      <c r="B51" s="25" t="s">
        <v>88</v>
      </c>
      <c r="C51" s="83" t="s">
        <v>150</v>
      </c>
      <c r="D51" s="125" t="s">
        <v>162</v>
      </c>
      <c r="E51" s="105" t="s">
        <v>218</v>
      </c>
      <c r="F51" s="82">
        <v>1500</v>
      </c>
      <c r="G51" s="101" t="s">
        <v>184</v>
      </c>
      <c r="H51" s="103" t="s">
        <v>235</v>
      </c>
      <c r="I51" s="106" t="s">
        <v>236</v>
      </c>
    </row>
    <row r="52" spans="1:9" s="5" customFormat="1" ht="35.1" customHeight="1" x14ac:dyDescent="0.3">
      <c r="A52" s="14">
        <v>6</v>
      </c>
      <c r="B52" s="15" t="s">
        <v>89</v>
      </c>
      <c r="C52" s="72"/>
      <c r="D52" s="70"/>
      <c r="E52" s="72"/>
      <c r="F52" s="75"/>
      <c r="G52" s="75"/>
      <c r="H52" s="75"/>
      <c r="I52" s="76"/>
    </row>
    <row r="53" spans="1:9" s="1" customFormat="1" ht="54.75" customHeight="1" x14ac:dyDescent="0.25">
      <c r="A53" s="6">
        <v>6.1</v>
      </c>
      <c r="B53" s="18" t="s">
        <v>90</v>
      </c>
      <c r="C53" s="91" t="s">
        <v>151</v>
      </c>
      <c r="D53" s="136" t="s">
        <v>163</v>
      </c>
      <c r="E53" s="107" t="s">
        <v>163</v>
      </c>
      <c r="F53" s="82" t="s">
        <v>185</v>
      </c>
      <c r="G53" s="101" t="s">
        <v>186</v>
      </c>
      <c r="H53" s="56">
        <f t="shared" ref="H53:H58" si="3">500-500</f>
        <v>0</v>
      </c>
      <c r="I53" s="95">
        <f>0%</f>
        <v>0</v>
      </c>
    </row>
    <row r="54" spans="1:9" s="5" customFormat="1" ht="46.5" customHeight="1" x14ac:dyDescent="0.25">
      <c r="A54" s="6">
        <v>6.2</v>
      </c>
      <c r="B54" s="18" t="s">
        <v>91</v>
      </c>
      <c r="C54" s="91" t="s">
        <v>151</v>
      </c>
      <c r="D54" s="136" t="s">
        <v>239</v>
      </c>
      <c r="E54" s="107" t="s">
        <v>240</v>
      </c>
      <c r="F54" s="82" t="s">
        <v>187</v>
      </c>
      <c r="G54" s="101" t="s">
        <v>188</v>
      </c>
      <c r="H54" s="56">
        <f t="shared" si="3"/>
        <v>0</v>
      </c>
      <c r="I54" s="108">
        <v>5.0000000000000001E-3</v>
      </c>
    </row>
    <row r="55" spans="1:9" s="10" customFormat="1" ht="67.5" customHeight="1" x14ac:dyDescent="0.25">
      <c r="A55" s="6">
        <v>6.3</v>
      </c>
      <c r="B55" s="18" t="s">
        <v>92</v>
      </c>
      <c r="C55" s="58" t="s">
        <v>152</v>
      </c>
      <c r="D55" s="124" t="s">
        <v>238</v>
      </c>
      <c r="E55" s="56" t="s">
        <v>247</v>
      </c>
      <c r="F55" s="82" t="s">
        <v>197</v>
      </c>
      <c r="G55" s="82" t="s">
        <v>198</v>
      </c>
      <c r="H55" s="56" t="s">
        <v>248</v>
      </c>
      <c r="I55" s="114" t="s">
        <v>249</v>
      </c>
    </row>
    <row r="56" spans="1:9" s="10" customFormat="1" ht="55.15" customHeight="1" x14ac:dyDescent="0.25">
      <c r="A56" s="6">
        <v>6.4</v>
      </c>
      <c r="B56" s="18" t="s">
        <v>93</v>
      </c>
      <c r="C56" s="58" t="s">
        <v>164</v>
      </c>
      <c r="D56" s="124" t="s">
        <v>172</v>
      </c>
      <c r="E56" s="56" t="s">
        <v>172</v>
      </c>
      <c r="F56" s="82" t="s">
        <v>189</v>
      </c>
      <c r="G56" s="101">
        <v>0.11</v>
      </c>
      <c r="H56" s="56">
        <f t="shared" si="3"/>
        <v>0</v>
      </c>
      <c r="I56" s="95">
        <f>0%</f>
        <v>0</v>
      </c>
    </row>
    <row r="57" spans="1:9" s="1" customFormat="1" ht="72" x14ac:dyDescent="0.25">
      <c r="A57" s="6">
        <v>6.5</v>
      </c>
      <c r="B57" s="18" t="s">
        <v>94</v>
      </c>
      <c r="C57" s="91" t="s">
        <v>153</v>
      </c>
      <c r="D57" s="137" t="s">
        <v>153</v>
      </c>
      <c r="E57" s="107" t="s">
        <v>153</v>
      </c>
      <c r="F57" s="82" t="s">
        <v>190</v>
      </c>
      <c r="G57" s="101">
        <v>0</v>
      </c>
      <c r="H57" s="56">
        <f t="shared" si="3"/>
        <v>0</v>
      </c>
      <c r="I57" s="95">
        <f>0%</f>
        <v>0</v>
      </c>
    </row>
    <row r="58" spans="1:9" s="5" customFormat="1" ht="35.1" customHeight="1" x14ac:dyDescent="0.25">
      <c r="A58" s="6">
        <v>6.6</v>
      </c>
      <c r="B58" s="18" t="s">
        <v>95</v>
      </c>
      <c r="C58" s="58">
        <v>7500</v>
      </c>
      <c r="D58" s="128">
        <v>7500</v>
      </c>
      <c r="E58" s="109">
        <v>7500</v>
      </c>
      <c r="F58" s="82">
        <f>D58-C58</f>
        <v>0</v>
      </c>
      <c r="G58" s="101">
        <f>SUM(D58-C58)/C58</f>
        <v>0</v>
      </c>
      <c r="H58" s="56">
        <f t="shared" si="3"/>
        <v>0</v>
      </c>
      <c r="I58" s="95">
        <f>0%</f>
        <v>0</v>
      </c>
    </row>
    <row r="59" spans="1:9" s="5" customFormat="1" ht="35.1" customHeight="1" x14ac:dyDescent="0.25">
      <c r="A59" s="14">
        <v>7</v>
      </c>
      <c r="B59" s="15" t="s">
        <v>96</v>
      </c>
      <c r="C59" s="72"/>
      <c r="D59" s="70"/>
      <c r="E59" s="72"/>
      <c r="F59" s="75"/>
      <c r="G59" s="75"/>
      <c r="H59" s="75"/>
      <c r="I59" s="76"/>
    </row>
    <row r="60" spans="1:9" s="5" customFormat="1" ht="35.1" customHeight="1" x14ac:dyDescent="0.25">
      <c r="A60" s="6">
        <v>7.1</v>
      </c>
      <c r="B60" s="11" t="s">
        <v>97</v>
      </c>
      <c r="C60" s="72"/>
      <c r="D60" s="70"/>
      <c r="E60" s="72"/>
      <c r="F60" s="75"/>
      <c r="G60" s="75"/>
      <c r="H60" s="75"/>
      <c r="I60" s="76"/>
    </row>
    <row r="61" spans="1:9" s="10" customFormat="1" ht="57" customHeight="1" x14ac:dyDescent="0.25">
      <c r="A61" s="6" t="s">
        <v>24</v>
      </c>
      <c r="B61" s="26" t="s">
        <v>98</v>
      </c>
      <c r="C61" s="84" t="s">
        <v>154</v>
      </c>
      <c r="D61" s="125" t="s">
        <v>154</v>
      </c>
      <c r="E61" s="97" t="s">
        <v>154</v>
      </c>
      <c r="F61" s="82">
        <f>500-500</f>
        <v>0</v>
      </c>
      <c r="G61" s="101">
        <f>F61/500</f>
        <v>0</v>
      </c>
      <c r="H61" s="56">
        <f t="shared" ref="H61" si="4">500-500</f>
        <v>0</v>
      </c>
      <c r="I61" s="95">
        <f>0%</f>
        <v>0</v>
      </c>
    </row>
    <row r="62" spans="1:9" s="10" customFormat="1" ht="41.25" customHeight="1" x14ac:dyDescent="0.25">
      <c r="A62" s="19" t="s">
        <v>25</v>
      </c>
      <c r="B62" s="25" t="s">
        <v>99</v>
      </c>
      <c r="C62" s="87" t="s">
        <v>136</v>
      </c>
      <c r="D62" s="138" t="s">
        <v>136</v>
      </c>
      <c r="E62" s="100" t="s">
        <v>136</v>
      </c>
      <c r="F62" s="87" t="s">
        <v>136</v>
      </c>
      <c r="G62" s="87" t="s">
        <v>136</v>
      </c>
      <c r="H62" s="100" t="s">
        <v>136</v>
      </c>
      <c r="I62" s="100" t="s">
        <v>136</v>
      </c>
    </row>
    <row r="63" spans="1:9" s="10" customFormat="1" ht="37.5" customHeight="1" x14ac:dyDescent="0.25">
      <c r="A63" s="27" t="s">
        <v>26</v>
      </c>
      <c r="B63" s="28" t="s">
        <v>100</v>
      </c>
      <c r="C63" s="87" t="s">
        <v>136</v>
      </c>
      <c r="D63" s="138" t="s">
        <v>136</v>
      </c>
      <c r="E63" s="100" t="s">
        <v>136</v>
      </c>
      <c r="F63" s="87" t="s">
        <v>136</v>
      </c>
      <c r="G63" s="87" t="s">
        <v>136</v>
      </c>
      <c r="H63" s="100" t="s">
        <v>136</v>
      </c>
      <c r="I63" s="100" t="s">
        <v>136</v>
      </c>
    </row>
    <row r="64" spans="1:9" s="10" customFormat="1" ht="35.1" customHeight="1" x14ac:dyDescent="0.25">
      <c r="A64" s="6">
        <v>7.2</v>
      </c>
      <c r="B64" s="11" t="s">
        <v>101</v>
      </c>
      <c r="C64" s="72"/>
      <c r="D64" s="70"/>
      <c r="E64" s="72"/>
      <c r="F64" s="75"/>
      <c r="G64" s="75"/>
      <c r="H64" s="75"/>
      <c r="I64" s="76"/>
    </row>
    <row r="65" spans="1:9" s="10" customFormat="1" ht="54" x14ac:dyDescent="0.25">
      <c r="A65" s="6" t="s">
        <v>27</v>
      </c>
      <c r="B65" s="26" t="s">
        <v>102</v>
      </c>
      <c r="C65" s="92" t="s">
        <v>155</v>
      </c>
      <c r="D65" s="139" t="s">
        <v>173</v>
      </c>
      <c r="E65" s="110" t="s">
        <v>173</v>
      </c>
      <c r="F65" s="82" t="s">
        <v>191</v>
      </c>
      <c r="G65" s="101">
        <v>0.67</v>
      </c>
      <c r="H65" s="56">
        <f t="shared" ref="H65" si="5">500-500</f>
        <v>0</v>
      </c>
      <c r="I65" s="95">
        <f>0%</f>
        <v>0</v>
      </c>
    </row>
    <row r="66" spans="1:9" s="10" customFormat="1" ht="47.25" customHeight="1" x14ac:dyDescent="0.25">
      <c r="A66" s="19" t="s">
        <v>28</v>
      </c>
      <c r="B66" s="25" t="s">
        <v>99</v>
      </c>
      <c r="C66" s="83" t="s">
        <v>136</v>
      </c>
      <c r="D66" s="129" t="s">
        <v>136</v>
      </c>
      <c r="E66" s="100" t="s">
        <v>136</v>
      </c>
      <c r="F66" s="83" t="s">
        <v>136</v>
      </c>
      <c r="G66" s="83" t="s">
        <v>136</v>
      </c>
      <c r="H66" s="100" t="s">
        <v>136</v>
      </c>
      <c r="I66" s="100" t="s">
        <v>136</v>
      </c>
    </row>
    <row r="67" spans="1:9" s="10" customFormat="1" ht="40.5" customHeight="1" x14ac:dyDescent="0.25">
      <c r="A67" s="19" t="s">
        <v>29</v>
      </c>
      <c r="B67" s="17" t="s">
        <v>100</v>
      </c>
      <c r="C67" s="87" t="s">
        <v>136</v>
      </c>
      <c r="D67" s="138" t="s">
        <v>136</v>
      </c>
      <c r="E67" s="100" t="s">
        <v>136</v>
      </c>
      <c r="F67" s="83" t="s">
        <v>136</v>
      </c>
      <c r="G67" s="83" t="s">
        <v>136</v>
      </c>
      <c r="H67" s="100" t="s">
        <v>136</v>
      </c>
      <c r="I67" s="100" t="s">
        <v>136</v>
      </c>
    </row>
    <row r="68" spans="1:9" s="10" customFormat="1" ht="31.15" customHeight="1" x14ac:dyDescent="0.25">
      <c r="A68" s="6">
        <v>7.3</v>
      </c>
      <c r="B68" s="11" t="s">
        <v>103</v>
      </c>
      <c r="C68" s="72"/>
      <c r="D68" s="70"/>
      <c r="E68" s="72"/>
      <c r="F68" s="75"/>
      <c r="G68" s="75"/>
      <c r="H68" s="75"/>
      <c r="I68" s="76"/>
    </row>
    <row r="69" spans="1:9" s="10" customFormat="1" ht="47.25" customHeight="1" x14ac:dyDescent="0.25">
      <c r="A69" s="29" t="s">
        <v>30</v>
      </c>
      <c r="B69" s="26" t="s">
        <v>102</v>
      </c>
      <c r="C69" s="93" t="s">
        <v>156</v>
      </c>
      <c r="D69" s="140" t="s">
        <v>174</v>
      </c>
      <c r="E69" s="111" t="s">
        <v>174</v>
      </c>
      <c r="F69" s="94" t="s">
        <v>267</v>
      </c>
      <c r="G69" s="94" t="s">
        <v>212</v>
      </c>
      <c r="H69" s="56">
        <f t="shared" ref="H69" si="6">500-500</f>
        <v>0</v>
      </c>
      <c r="I69" s="95">
        <f>0%</f>
        <v>0</v>
      </c>
    </row>
    <row r="70" spans="1:9" s="10" customFormat="1" ht="43.5" customHeight="1" x14ac:dyDescent="0.25">
      <c r="A70" s="6" t="s">
        <v>31</v>
      </c>
      <c r="B70" s="26" t="s">
        <v>99</v>
      </c>
      <c r="C70" s="87" t="s">
        <v>136</v>
      </c>
      <c r="D70" s="138" t="s">
        <v>136</v>
      </c>
      <c r="E70" s="100" t="s">
        <v>136</v>
      </c>
      <c r="F70" s="83" t="s">
        <v>136</v>
      </c>
      <c r="G70" s="83" t="s">
        <v>136</v>
      </c>
      <c r="H70" s="100" t="s">
        <v>136</v>
      </c>
      <c r="I70" s="100" t="s">
        <v>136</v>
      </c>
    </row>
    <row r="71" spans="1:9" s="10" customFormat="1" ht="35.1" customHeight="1" x14ac:dyDescent="0.25">
      <c r="A71" s="19" t="s">
        <v>32</v>
      </c>
      <c r="B71" s="17" t="s">
        <v>100</v>
      </c>
      <c r="C71" s="87" t="s">
        <v>136</v>
      </c>
      <c r="D71" s="138" t="s">
        <v>136</v>
      </c>
      <c r="E71" s="100" t="s">
        <v>136</v>
      </c>
      <c r="F71" s="83" t="s">
        <v>136</v>
      </c>
      <c r="G71" s="83" t="s">
        <v>136</v>
      </c>
      <c r="H71" s="100" t="s">
        <v>136</v>
      </c>
      <c r="I71" s="100" t="s">
        <v>136</v>
      </c>
    </row>
    <row r="72" spans="1:9" s="10" customFormat="1" ht="35.1" customHeight="1" x14ac:dyDescent="0.25">
      <c r="A72" s="13">
        <v>7.4</v>
      </c>
      <c r="B72" s="11" t="s">
        <v>104</v>
      </c>
      <c r="C72" s="70"/>
      <c r="D72" s="70"/>
      <c r="E72" s="72"/>
      <c r="F72" s="71"/>
      <c r="G72" s="71"/>
      <c r="H72" s="70"/>
      <c r="I72" s="80"/>
    </row>
    <row r="73" spans="1:9" s="10" customFormat="1" ht="35.25" customHeight="1" x14ac:dyDescent="0.25">
      <c r="A73" s="6" t="s">
        <v>33</v>
      </c>
      <c r="B73" s="26" t="s">
        <v>102</v>
      </c>
      <c r="C73" s="93" t="s">
        <v>157</v>
      </c>
      <c r="D73" s="140" t="s">
        <v>175</v>
      </c>
      <c r="E73" s="111" t="s">
        <v>175</v>
      </c>
      <c r="F73" s="82" t="s">
        <v>199</v>
      </c>
      <c r="G73" s="101" t="s">
        <v>200</v>
      </c>
      <c r="H73" s="56">
        <f t="shared" ref="H73" si="7">500-500</f>
        <v>0</v>
      </c>
      <c r="I73" s="95">
        <f>0%</f>
        <v>0</v>
      </c>
    </row>
    <row r="74" spans="1:9" s="10" customFormat="1" ht="39.75" customHeight="1" x14ac:dyDescent="0.25">
      <c r="A74" s="6" t="s">
        <v>34</v>
      </c>
      <c r="B74" s="26" t="s">
        <v>99</v>
      </c>
      <c r="C74" s="87" t="s">
        <v>136</v>
      </c>
      <c r="D74" s="131" t="s">
        <v>136</v>
      </c>
      <c r="E74" s="100" t="s">
        <v>136</v>
      </c>
      <c r="F74" s="83" t="s">
        <v>136</v>
      </c>
      <c r="G74" s="83" t="s">
        <v>136</v>
      </c>
      <c r="H74" s="100" t="s">
        <v>136</v>
      </c>
      <c r="I74" s="100" t="s">
        <v>136</v>
      </c>
    </row>
    <row r="75" spans="1:9" s="10" customFormat="1" ht="40.5" customHeight="1" x14ac:dyDescent="0.25">
      <c r="A75" s="6" t="s">
        <v>35</v>
      </c>
      <c r="B75" s="18" t="s">
        <v>100</v>
      </c>
      <c r="C75" s="87" t="s">
        <v>136</v>
      </c>
      <c r="D75" s="138" t="s">
        <v>136</v>
      </c>
      <c r="E75" s="100" t="s">
        <v>136</v>
      </c>
      <c r="F75" s="83" t="s">
        <v>136</v>
      </c>
      <c r="G75" s="83" t="s">
        <v>136</v>
      </c>
      <c r="H75" s="100" t="s">
        <v>136</v>
      </c>
      <c r="I75" s="100" t="s">
        <v>136</v>
      </c>
    </row>
    <row r="76" spans="1:9" s="5" customFormat="1" ht="36.75" customHeight="1" x14ac:dyDescent="0.25">
      <c r="A76" s="6">
        <v>7.5</v>
      </c>
      <c r="B76" s="11" t="s">
        <v>105</v>
      </c>
      <c r="C76" s="72"/>
      <c r="D76" s="70"/>
      <c r="E76" s="72"/>
      <c r="F76" s="75"/>
      <c r="G76" s="75"/>
      <c r="H76" s="75"/>
      <c r="I76" s="76"/>
    </row>
    <row r="77" spans="1:9" s="5" customFormat="1" ht="42" customHeight="1" x14ac:dyDescent="0.25">
      <c r="A77" s="6" t="s">
        <v>36</v>
      </c>
      <c r="B77" s="26" t="s">
        <v>102</v>
      </c>
      <c r="C77" s="58" t="s">
        <v>158</v>
      </c>
      <c r="D77" s="140" t="s">
        <v>176</v>
      </c>
      <c r="E77" s="111" t="s">
        <v>176</v>
      </c>
      <c r="F77" s="56" t="s">
        <v>211</v>
      </c>
      <c r="G77" s="95" t="s">
        <v>210</v>
      </c>
      <c r="H77" s="56">
        <f t="shared" ref="H77" si="8">500-500</f>
        <v>0</v>
      </c>
      <c r="I77" s="95">
        <f>0%</f>
        <v>0</v>
      </c>
    </row>
    <row r="78" spans="1:9" s="5" customFormat="1" ht="39" customHeight="1" x14ac:dyDescent="0.25">
      <c r="A78" s="6" t="s">
        <v>37</v>
      </c>
      <c r="B78" s="30" t="s">
        <v>99</v>
      </c>
      <c r="C78" s="87" t="s">
        <v>136</v>
      </c>
      <c r="D78" s="138" t="s">
        <v>136</v>
      </c>
      <c r="E78" s="100" t="s">
        <v>136</v>
      </c>
      <c r="F78" s="83" t="s">
        <v>136</v>
      </c>
      <c r="G78" s="83" t="s">
        <v>136</v>
      </c>
      <c r="H78" s="100" t="s">
        <v>136</v>
      </c>
      <c r="I78" s="100" t="s">
        <v>136</v>
      </c>
    </row>
    <row r="79" spans="1:9" s="1" customFormat="1" ht="35.1" customHeight="1" x14ac:dyDescent="0.25">
      <c r="A79" s="19" t="s">
        <v>38</v>
      </c>
      <c r="B79" s="17" t="s">
        <v>106</v>
      </c>
      <c r="C79" s="87" t="s">
        <v>136</v>
      </c>
      <c r="D79" s="138" t="s">
        <v>136</v>
      </c>
      <c r="E79" s="100" t="s">
        <v>136</v>
      </c>
      <c r="F79" s="83" t="s">
        <v>136</v>
      </c>
      <c r="G79" s="83" t="s">
        <v>136</v>
      </c>
      <c r="H79" s="100" t="s">
        <v>136</v>
      </c>
      <c r="I79" s="100" t="s">
        <v>136</v>
      </c>
    </row>
    <row r="80" spans="1:9" s="5" customFormat="1" ht="35.1" customHeight="1" x14ac:dyDescent="0.25">
      <c r="A80" s="14">
        <v>8</v>
      </c>
      <c r="B80" s="31" t="s">
        <v>107</v>
      </c>
      <c r="C80" s="72"/>
      <c r="D80" s="70"/>
      <c r="E80" s="72"/>
      <c r="F80" s="75"/>
      <c r="G80" s="75"/>
      <c r="H80" s="75"/>
      <c r="I80" s="76"/>
    </row>
    <row r="81" spans="1:9" s="5" customFormat="1" ht="46.9" customHeight="1" x14ac:dyDescent="0.25">
      <c r="A81" s="19">
        <v>8.1</v>
      </c>
      <c r="B81" s="17" t="s">
        <v>108</v>
      </c>
      <c r="C81" s="86">
        <v>4.5</v>
      </c>
      <c r="D81" s="141">
        <v>4.5</v>
      </c>
      <c r="E81" s="112">
        <v>4.5</v>
      </c>
      <c r="F81" s="82">
        <f>4.5-4.5</f>
        <v>0</v>
      </c>
      <c r="G81" s="101">
        <f>F81/4.5</f>
        <v>0</v>
      </c>
      <c r="H81" s="56">
        <f t="shared" ref="H81" si="9">500-500</f>
        <v>0</v>
      </c>
      <c r="I81" s="95">
        <f>0%</f>
        <v>0</v>
      </c>
    </row>
    <row r="82" spans="1:9" s="5" customFormat="1" ht="35.1" customHeight="1" x14ac:dyDescent="0.25">
      <c r="A82" s="19">
        <v>8.1999999999999993</v>
      </c>
      <c r="B82" s="17" t="s">
        <v>109</v>
      </c>
      <c r="C82" s="58" t="s">
        <v>159</v>
      </c>
      <c r="D82" s="124" t="s">
        <v>165</v>
      </c>
      <c r="E82" s="113" t="s">
        <v>219</v>
      </c>
      <c r="F82" s="144" t="s">
        <v>269</v>
      </c>
      <c r="G82" s="145" t="s">
        <v>268</v>
      </c>
      <c r="H82" s="114">
        <v>80</v>
      </c>
      <c r="I82" s="115" t="s">
        <v>220</v>
      </c>
    </row>
    <row r="83" spans="1:9" s="5" customFormat="1" ht="35.1" customHeight="1" x14ac:dyDescent="0.25">
      <c r="A83" s="6">
        <v>8.3000000000000007</v>
      </c>
      <c r="B83" s="11" t="s">
        <v>110</v>
      </c>
      <c r="C83" s="72"/>
      <c r="D83" s="70"/>
      <c r="E83" s="72"/>
      <c r="F83" s="75"/>
      <c r="G83" s="75"/>
      <c r="H83" s="75"/>
      <c r="I83" s="76"/>
    </row>
    <row r="84" spans="1:9" s="1" customFormat="1" ht="42.75" customHeight="1" x14ac:dyDescent="0.25">
      <c r="A84" s="19" t="s">
        <v>39</v>
      </c>
      <c r="B84" s="17" t="s">
        <v>111</v>
      </c>
      <c r="C84" s="58">
        <v>400</v>
      </c>
      <c r="D84" s="124" t="s">
        <v>177</v>
      </c>
      <c r="E84" s="114" t="s">
        <v>221</v>
      </c>
      <c r="F84" s="82" t="s">
        <v>201</v>
      </c>
      <c r="G84" s="101" t="s">
        <v>202</v>
      </c>
      <c r="H84" s="103" t="s">
        <v>241</v>
      </c>
      <c r="I84" s="106" t="s">
        <v>242</v>
      </c>
    </row>
    <row r="85" spans="1:9" s="1" customFormat="1" ht="35.1" customHeight="1" x14ac:dyDescent="0.25">
      <c r="A85" s="19" t="s">
        <v>40</v>
      </c>
      <c r="B85" s="17" t="s">
        <v>112</v>
      </c>
      <c r="C85" s="59">
        <v>1450</v>
      </c>
      <c r="D85" s="123">
        <v>1700</v>
      </c>
      <c r="E85" s="103">
        <v>2500</v>
      </c>
      <c r="F85" s="82">
        <f>D85-C85</f>
        <v>250</v>
      </c>
      <c r="G85" s="101">
        <f>SUM(D85-C85)/C85</f>
        <v>0.17241379310344829</v>
      </c>
      <c r="H85" s="103">
        <f>E85-D85</f>
        <v>800</v>
      </c>
      <c r="I85" s="106">
        <f>SUM(E85-D85)/D85</f>
        <v>0.47058823529411764</v>
      </c>
    </row>
    <row r="86" spans="1:9" s="5" customFormat="1" ht="51.75" customHeight="1" x14ac:dyDescent="0.25">
      <c r="A86" s="6">
        <v>8.4</v>
      </c>
      <c r="B86" s="18" t="s">
        <v>113</v>
      </c>
      <c r="C86" s="87" t="s">
        <v>136</v>
      </c>
      <c r="D86" s="131" t="s">
        <v>136</v>
      </c>
      <c r="E86" s="100" t="s">
        <v>136</v>
      </c>
      <c r="F86" s="83" t="s">
        <v>136</v>
      </c>
      <c r="G86" s="83" t="s">
        <v>136</v>
      </c>
      <c r="H86" s="100" t="s">
        <v>136</v>
      </c>
      <c r="I86" s="100" t="s">
        <v>136</v>
      </c>
    </row>
    <row r="87" spans="1:9" s="5" customFormat="1" ht="229.5" customHeight="1" x14ac:dyDescent="0.25">
      <c r="A87" s="6">
        <v>8.5</v>
      </c>
      <c r="B87" s="18" t="s">
        <v>114</v>
      </c>
      <c r="C87" s="58" t="s">
        <v>246</v>
      </c>
      <c r="D87" s="124" t="s">
        <v>252</v>
      </c>
      <c r="E87" s="56" t="s">
        <v>256</v>
      </c>
      <c r="F87" s="81" t="s">
        <v>253</v>
      </c>
      <c r="G87" s="122" t="str">
        <f>"-100%"</f>
        <v>-100%</v>
      </c>
      <c r="H87" s="56" t="s">
        <v>255</v>
      </c>
      <c r="I87" s="121" t="s">
        <v>254</v>
      </c>
    </row>
    <row r="88" spans="1:9" s="5" customFormat="1" ht="42" customHeight="1" x14ac:dyDescent="0.25">
      <c r="A88" s="6">
        <v>8.6</v>
      </c>
      <c r="B88" s="26" t="s">
        <v>115</v>
      </c>
      <c r="C88" s="58">
        <v>2750</v>
      </c>
      <c r="D88" s="128">
        <v>2750</v>
      </c>
      <c r="E88" s="109">
        <v>2750</v>
      </c>
      <c r="F88" s="82">
        <f>D88-C88</f>
        <v>0</v>
      </c>
      <c r="G88" s="101">
        <f>SUM(D88-C88)/C88</f>
        <v>0</v>
      </c>
      <c r="H88" s="56">
        <f t="shared" ref="H88" si="10">500-500</f>
        <v>0</v>
      </c>
      <c r="I88" s="95">
        <f>0%</f>
        <v>0</v>
      </c>
    </row>
    <row r="89" spans="1:9" s="1" customFormat="1" ht="38.25" customHeight="1" x14ac:dyDescent="0.25">
      <c r="A89" s="19">
        <v>8.6999999999999993</v>
      </c>
      <c r="B89" s="32" t="s">
        <v>116</v>
      </c>
      <c r="C89" s="72"/>
      <c r="D89" s="70"/>
      <c r="E89" s="72"/>
      <c r="F89" s="75"/>
      <c r="G89" s="75"/>
      <c r="H89" s="75"/>
      <c r="I89" s="76"/>
    </row>
    <row r="90" spans="1:9" s="1" customFormat="1" ht="35.1" customHeight="1" x14ac:dyDescent="0.25">
      <c r="A90" s="19" t="s">
        <v>41</v>
      </c>
      <c r="B90" s="17" t="s">
        <v>117</v>
      </c>
      <c r="C90" s="58">
        <v>250</v>
      </c>
      <c r="D90" s="128">
        <v>250</v>
      </c>
      <c r="E90" s="103">
        <v>300</v>
      </c>
      <c r="F90" s="82">
        <f>D90-C90</f>
        <v>0</v>
      </c>
      <c r="G90" s="142">
        <f>SUM(D90-C90)/C90</f>
        <v>0</v>
      </c>
      <c r="H90" s="103">
        <f>E90-D90</f>
        <v>50</v>
      </c>
      <c r="I90" s="106">
        <f>SUM(E90-D90)/D90</f>
        <v>0.2</v>
      </c>
    </row>
    <row r="91" spans="1:9" s="1" customFormat="1" ht="35.1" customHeight="1" x14ac:dyDescent="0.25">
      <c r="A91" s="19" t="s">
        <v>42</v>
      </c>
      <c r="B91" s="17" t="s">
        <v>118</v>
      </c>
      <c r="C91" s="58" t="s">
        <v>136</v>
      </c>
      <c r="D91" s="128" t="s">
        <v>136</v>
      </c>
      <c r="E91" s="109" t="s">
        <v>136</v>
      </c>
      <c r="F91" s="83" t="s">
        <v>136</v>
      </c>
      <c r="G91" s="83" t="s">
        <v>136</v>
      </c>
      <c r="H91" s="109" t="s">
        <v>136</v>
      </c>
      <c r="I91" s="109" t="s">
        <v>136</v>
      </c>
    </row>
    <row r="92" spans="1:9" s="1" customFormat="1" ht="126" x14ac:dyDescent="0.25">
      <c r="A92" s="19">
        <v>8.8000000000000007</v>
      </c>
      <c r="B92" s="18" t="s">
        <v>119</v>
      </c>
      <c r="C92" s="58" t="s">
        <v>166</v>
      </c>
      <c r="D92" s="124" t="s">
        <v>178</v>
      </c>
      <c r="E92" s="56" t="s">
        <v>178</v>
      </c>
      <c r="F92" s="82" t="s">
        <v>203</v>
      </c>
      <c r="G92" s="101" t="s">
        <v>194</v>
      </c>
      <c r="H92" s="56">
        <f>500-500</f>
        <v>0</v>
      </c>
      <c r="I92" s="95">
        <f>0%</f>
        <v>0</v>
      </c>
    </row>
    <row r="93" spans="1:9" s="1" customFormat="1" ht="35.1" customHeight="1" x14ac:dyDescent="0.25">
      <c r="A93" s="33">
        <v>8.11</v>
      </c>
      <c r="B93" s="11" t="s">
        <v>120</v>
      </c>
      <c r="C93" s="71"/>
      <c r="D93" s="70"/>
      <c r="E93" s="72"/>
      <c r="F93" s="72"/>
      <c r="G93" s="74"/>
      <c r="H93" s="75"/>
      <c r="I93" s="76"/>
    </row>
    <row r="94" spans="1:9" s="1" customFormat="1" ht="35.1" customHeight="1" x14ac:dyDescent="0.25">
      <c r="A94" s="6" t="s">
        <v>43</v>
      </c>
      <c r="B94" s="18" t="s">
        <v>121</v>
      </c>
      <c r="C94" s="61" t="s">
        <v>136</v>
      </c>
      <c r="D94" s="123" t="s">
        <v>136</v>
      </c>
      <c r="E94" s="55" t="s">
        <v>136</v>
      </c>
      <c r="F94" s="83" t="s">
        <v>136</v>
      </c>
      <c r="G94" s="83" t="s">
        <v>136</v>
      </c>
      <c r="H94" s="55" t="s">
        <v>136</v>
      </c>
      <c r="I94" s="55" t="s">
        <v>136</v>
      </c>
    </row>
    <row r="95" spans="1:9" s="1" customFormat="1" ht="35.1" customHeight="1" x14ac:dyDescent="0.25">
      <c r="A95" s="6" t="s">
        <v>44</v>
      </c>
      <c r="B95" s="18" t="s">
        <v>122</v>
      </c>
      <c r="C95" s="61" t="s">
        <v>138</v>
      </c>
      <c r="D95" s="123" t="s">
        <v>138</v>
      </c>
      <c r="E95" s="55" t="s">
        <v>138</v>
      </c>
      <c r="F95" s="82">
        <f>500-500</f>
        <v>0</v>
      </c>
      <c r="G95" s="101">
        <f>F95/500</f>
        <v>0</v>
      </c>
      <c r="H95" s="56">
        <f t="shared" ref="H95" si="11">500-500</f>
        <v>0</v>
      </c>
      <c r="I95" s="95">
        <f>0%</f>
        <v>0</v>
      </c>
    </row>
    <row r="96" spans="1:9" s="5" customFormat="1" ht="18" x14ac:dyDescent="0.25">
      <c r="A96" s="34"/>
      <c r="B96" s="35"/>
      <c r="C96" s="36"/>
      <c r="D96" s="36"/>
      <c r="E96" s="36"/>
      <c r="F96" s="37"/>
      <c r="G96" s="38"/>
      <c r="H96" s="37"/>
      <c r="I96" s="38"/>
    </row>
    <row r="97" spans="1:9" s="5" customFormat="1" ht="18" customHeight="1" x14ac:dyDescent="0.3">
      <c r="A97" s="39" t="s">
        <v>133</v>
      </c>
      <c r="B97" s="39"/>
      <c r="C97" s="39"/>
      <c r="D97" s="39"/>
      <c r="E97" s="39"/>
    </row>
    <row r="98" spans="1:9" s="5" customFormat="1" ht="20.25" x14ac:dyDescent="0.3">
      <c r="A98" s="40" t="s">
        <v>123</v>
      </c>
      <c r="B98" s="41"/>
      <c r="C98" s="41"/>
      <c r="D98" s="41"/>
      <c r="E98" s="41"/>
      <c r="F98" s="41"/>
      <c r="G98" s="41"/>
      <c r="H98" s="41"/>
      <c r="I98" s="41"/>
    </row>
    <row r="99" spans="1:9" s="5" customFormat="1" ht="20.25" x14ac:dyDescent="0.3">
      <c r="A99" s="42" t="s">
        <v>124</v>
      </c>
      <c r="B99" s="43" t="s">
        <v>125</v>
      </c>
      <c r="C99" s="43"/>
      <c r="D99" s="43"/>
      <c r="E99" s="43"/>
      <c r="F99" s="44"/>
      <c r="G99" s="44"/>
      <c r="H99" s="44"/>
      <c r="I99" s="44"/>
    </row>
    <row r="100" spans="1:9" s="5" customFormat="1" ht="20.25" x14ac:dyDescent="0.3">
      <c r="A100" s="45" t="s">
        <v>126</v>
      </c>
      <c r="B100" s="46" t="s">
        <v>127</v>
      </c>
      <c r="C100" s="43"/>
      <c r="D100" s="43"/>
      <c r="E100" s="43"/>
      <c r="F100" s="44"/>
      <c r="G100" s="44"/>
      <c r="H100" s="44"/>
      <c r="I100" s="44"/>
    </row>
    <row r="101" spans="1:9" s="5" customFormat="1" ht="20.25" x14ac:dyDescent="0.3">
      <c r="A101" s="45" t="s">
        <v>128</v>
      </c>
      <c r="B101" s="47" t="s">
        <v>129</v>
      </c>
      <c r="C101" s="44"/>
      <c r="D101" s="44"/>
      <c r="E101" s="44"/>
      <c r="F101" s="44"/>
      <c r="G101" s="44"/>
      <c r="H101" s="44"/>
      <c r="I101" s="44"/>
    </row>
    <row r="102" spans="1:9" s="5" customFormat="1" ht="36" customHeight="1" x14ac:dyDescent="0.3">
      <c r="A102" s="48" t="s">
        <v>130</v>
      </c>
      <c r="B102" s="49" t="s">
        <v>131</v>
      </c>
      <c r="C102" s="44"/>
      <c r="D102" s="44"/>
      <c r="E102" s="44"/>
      <c r="F102" s="44"/>
      <c r="G102" s="44"/>
      <c r="H102" s="44"/>
      <c r="I102" s="44"/>
    </row>
    <row r="103" spans="1:9" s="5" customFormat="1" ht="20.25" x14ac:dyDescent="0.3">
      <c r="A103" s="48"/>
      <c r="B103" s="49"/>
    </row>
    <row r="104" spans="1:9" s="5" customFormat="1" ht="20.25" x14ac:dyDescent="0.3">
      <c r="A104" s="45"/>
      <c r="B104" s="50"/>
      <c r="C104" s="51"/>
      <c r="D104" s="51"/>
      <c r="E104" s="51"/>
    </row>
    <row r="105" spans="1:9" s="5" customFormat="1" ht="18" x14ac:dyDescent="0.25"/>
    <row r="106" spans="1:9" s="5" customFormat="1" ht="18" x14ac:dyDescent="0.25">
      <c r="B106" s="52"/>
    </row>
    <row r="107" spans="1:9" s="5" customFormat="1" ht="18" x14ac:dyDescent="0.25">
      <c r="B107" s="52"/>
    </row>
    <row r="108" spans="1:9" s="5" customFormat="1" ht="18" x14ac:dyDescent="0.25">
      <c r="B108" s="52"/>
    </row>
    <row r="109" spans="1:9" s="5" customFormat="1" ht="18" x14ac:dyDescent="0.25">
      <c r="B109" s="52"/>
    </row>
    <row r="110" spans="1:9" s="5" customFormat="1" ht="18" x14ac:dyDescent="0.25">
      <c r="B110" s="52"/>
    </row>
    <row r="111" spans="1:9" s="5" customFormat="1" ht="18" x14ac:dyDescent="0.25">
      <c r="B111" s="52"/>
    </row>
    <row r="112" spans="1:9" s="5" customFormat="1" ht="18" x14ac:dyDescent="0.25">
      <c r="B112" s="52"/>
    </row>
    <row r="113" spans="2:2" s="5" customFormat="1" ht="18" x14ac:dyDescent="0.25">
      <c r="B113" s="52"/>
    </row>
    <row r="114" spans="2:2" s="5" customFormat="1" ht="18" x14ac:dyDescent="0.25">
      <c r="B114" s="52"/>
    </row>
    <row r="115" spans="2:2" s="5" customFormat="1" ht="18" x14ac:dyDescent="0.25">
      <c r="B115" s="52"/>
    </row>
    <row r="116" spans="2:2" s="5" customFormat="1" ht="18" x14ac:dyDescent="0.25">
      <c r="B116" s="52"/>
    </row>
    <row r="117" spans="2:2" s="5" customFormat="1" ht="18" x14ac:dyDescent="0.25">
      <c r="B117" s="52"/>
    </row>
    <row r="118" spans="2:2" s="5" customFormat="1" ht="18" x14ac:dyDescent="0.25">
      <c r="B118" s="52"/>
    </row>
    <row r="119" spans="2:2" s="5" customFormat="1" ht="18" x14ac:dyDescent="0.25">
      <c r="B119" s="52"/>
    </row>
    <row r="120" spans="2:2" s="5" customFormat="1" ht="18" x14ac:dyDescent="0.25">
      <c r="B120" s="52"/>
    </row>
    <row r="121" spans="2:2" s="5" customFormat="1" ht="18" x14ac:dyDescent="0.25">
      <c r="B121" s="52"/>
    </row>
    <row r="122" spans="2:2" s="5" customFormat="1" ht="18" x14ac:dyDescent="0.25">
      <c r="B122" s="52"/>
    </row>
    <row r="123" spans="2:2" s="5" customFormat="1" ht="18" x14ac:dyDescent="0.25">
      <c r="B123" s="52"/>
    </row>
    <row r="124" spans="2:2" s="5" customFormat="1" ht="18" x14ac:dyDescent="0.25">
      <c r="B124" s="52"/>
    </row>
    <row r="125" spans="2:2" s="5" customFormat="1" ht="18" x14ac:dyDescent="0.25">
      <c r="B125" s="52"/>
    </row>
    <row r="126" spans="2:2" s="5" customFormat="1" ht="18" x14ac:dyDescent="0.25">
      <c r="B126" s="52"/>
    </row>
    <row r="127" spans="2:2" s="5" customFormat="1" ht="18" x14ac:dyDescent="0.25">
      <c r="B127" s="52"/>
    </row>
    <row r="128" spans="2:2" s="5" customFormat="1" ht="18" x14ac:dyDescent="0.25">
      <c r="B128" s="52"/>
    </row>
    <row r="129" spans="2:2" s="5" customFormat="1" ht="18" x14ac:dyDescent="0.25">
      <c r="B129" s="52"/>
    </row>
    <row r="130" spans="2:2" s="5" customFormat="1" ht="18" x14ac:dyDescent="0.25">
      <c r="B130" s="52"/>
    </row>
    <row r="131" spans="2:2" s="5" customFormat="1" ht="18" x14ac:dyDescent="0.25">
      <c r="B131" s="52"/>
    </row>
    <row r="132" spans="2:2" s="5" customFormat="1" ht="18" x14ac:dyDescent="0.25">
      <c r="B132" s="52"/>
    </row>
    <row r="133" spans="2:2" s="5" customFormat="1" ht="18" x14ac:dyDescent="0.25">
      <c r="B133" s="52"/>
    </row>
    <row r="134" spans="2:2" s="5" customFormat="1" ht="18" x14ac:dyDescent="0.25">
      <c r="B134" s="52"/>
    </row>
    <row r="135" spans="2:2" s="5" customFormat="1" ht="18" x14ac:dyDescent="0.25">
      <c r="B135" s="52"/>
    </row>
    <row r="136" spans="2:2" s="5" customFormat="1" ht="18" x14ac:dyDescent="0.25">
      <c r="B136" s="52"/>
    </row>
    <row r="137" spans="2:2" s="5" customFormat="1" ht="18" x14ac:dyDescent="0.25">
      <c r="B137" s="52"/>
    </row>
    <row r="138" spans="2:2" s="5" customFormat="1" ht="18" x14ac:dyDescent="0.25">
      <c r="B138" s="52"/>
    </row>
    <row r="139" spans="2:2" s="5" customFormat="1" ht="18" x14ac:dyDescent="0.25">
      <c r="B139" s="52"/>
    </row>
    <row r="140" spans="2:2" s="5" customFormat="1" ht="18" x14ac:dyDescent="0.25">
      <c r="B140" s="52"/>
    </row>
    <row r="141" spans="2:2" s="5" customFormat="1" ht="18" x14ac:dyDescent="0.25">
      <c r="B141" s="52"/>
    </row>
    <row r="142" spans="2:2" s="5" customFormat="1" ht="18" x14ac:dyDescent="0.25">
      <c r="B142" s="52"/>
    </row>
    <row r="143" spans="2:2" s="5" customFormat="1" ht="18" x14ac:dyDescent="0.25">
      <c r="B143" s="52"/>
    </row>
    <row r="144" spans="2:2" s="5" customFormat="1" ht="18" x14ac:dyDescent="0.25">
      <c r="B144" s="52"/>
    </row>
    <row r="145" spans="2:2" s="5" customFormat="1" ht="18" x14ac:dyDescent="0.25">
      <c r="B145" s="52"/>
    </row>
    <row r="146" spans="2:2" s="5" customFormat="1" ht="18" x14ac:dyDescent="0.25">
      <c r="B146" s="52"/>
    </row>
    <row r="147" spans="2:2" s="5" customFormat="1" ht="18" x14ac:dyDescent="0.25">
      <c r="B147" s="52"/>
    </row>
    <row r="148" spans="2:2" s="5" customFormat="1" ht="18" x14ac:dyDescent="0.25">
      <c r="B148" s="52"/>
    </row>
    <row r="149" spans="2:2" s="5" customFormat="1" ht="18" x14ac:dyDescent="0.25">
      <c r="B149" s="52"/>
    </row>
    <row r="150" spans="2:2" s="5" customFormat="1" ht="18" x14ac:dyDescent="0.25">
      <c r="B150" s="52"/>
    </row>
    <row r="151" spans="2:2" s="5" customFormat="1" ht="18" x14ac:dyDescent="0.25">
      <c r="B151" s="52"/>
    </row>
    <row r="152" spans="2:2" s="5" customFormat="1" ht="18" x14ac:dyDescent="0.25">
      <c r="B152" s="52"/>
    </row>
    <row r="153" spans="2:2" s="5" customFormat="1" ht="18" x14ac:dyDescent="0.25">
      <c r="B153" s="52"/>
    </row>
    <row r="154" spans="2:2" s="5" customFormat="1" ht="18" x14ac:dyDescent="0.25">
      <c r="B154" s="52"/>
    </row>
    <row r="155" spans="2:2" s="5" customFormat="1" ht="18" x14ac:dyDescent="0.25">
      <c r="B155" s="52"/>
    </row>
    <row r="156" spans="2:2" s="5" customFormat="1" ht="18" x14ac:dyDescent="0.25">
      <c r="B156" s="52"/>
    </row>
    <row r="157" spans="2:2" s="5" customFormat="1" ht="18" x14ac:dyDescent="0.25">
      <c r="B157" s="52"/>
    </row>
    <row r="158" spans="2:2" s="5" customFormat="1" ht="18" x14ac:dyDescent="0.25">
      <c r="B158" s="52"/>
    </row>
    <row r="159" spans="2:2" s="5" customFormat="1" ht="18" x14ac:dyDescent="0.25">
      <c r="B159" s="52"/>
    </row>
    <row r="160" spans="2:2" s="5" customFormat="1" ht="18" x14ac:dyDescent="0.25">
      <c r="B160" s="52"/>
    </row>
    <row r="161" spans="2:2" s="5" customFormat="1" ht="18" x14ac:dyDescent="0.25">
      <c r="B161" s="52"/>
    </row>
    <row r="162" spans="2:2" s="5" customFormat="1" ht="18" x14ac:dyDescent="0.25">
      <c r="B162" s="52"/>
    </row>
    <row r="163" spans="2:2" s="5" customFormat="1" ht="18" x14ac:dyDescent="0.25">
      <c r="B163" s="52"/>
    </row>
    <row r="164" spans="2:2" s="5" customFormat="1" ht="18" x14ac:dyDescent="0.25">
      <c r="B164" s="52"/>
    </row>
    <row r="165" spans="2:2" s="5" customFormat="1" ht="18" x14ac:dyDescent="0.25">
      <c r="B165" s="52"/>
    </row>
    <row r="166" spans="2:2" s="5" customFormat="1" ht="18" x14ac:dyDescent="0.25">
      <c r="B166" s="52"/>
    </row>
    <row r="167" spans="2:2" s="5" customFormat="1" ht="18" x14ac:dyDescent="0.25">
      <c r="B167" s="52"/>
    </row>
    <row r="168" spans="2:2" s="5" customFormat="1" ht="18" x14ac:dyDescent="0.25">
      <c r="B168" s="52"/>
    </row>
    <row r="169" spans="2:2" s="5" customFormat="1" ht="18" x14ac:dyDescent="0.25">
      <c r="B169" s="52"/>
    </row>
    <row r="170" spans="2:2" s="5" customFormat="1" ht="18" x14ac:dyDescent="0.25">
      <c r="B170" s="52"/>
    </row>
    <row r="171" spans="2:2" s="5" customFormat="1" ht="18" x14ac:dyDescent="0.25">
      <c r="B171" s="52"/>
    </row>
    <row r="172" spans="2:2" s="5" customFormat="1" ht="18" x14ac:dyDescent="0.25">
      <c r="B172" s="52"/>
    </row>
    <row r="173" spans="2:2" s="5" customFormat="1" ht="18" x14ac:dyDescent="0.25">
      <c r="B173" s="52"/>
    </row>
    <row r="174" spans="2:2" s="5" customFormat="1" ht="18" x14ac:dyDescent="0.25">
      <c r="B174" s="52"/>
    </row>
    <row r="175" spans="2:2" s="5" customFormat="1" ht="18" x14ac:dyDescent="0.25">
      <c r="B175" s="52"/>
    </row>
    <row r="176" spans="2:2" s="5" customFormat="1" ht="18" x14ac:dyDescent="0.25">
      <c r="B176" s="52"/>
    </row>
    <row r="177" spans="2:2" s="5" customFormat="1" ht="18" x14ac:dyDescent="0.25">
      <c r="B177" s="52"/>
    </row>
    <row r="178" spans="2:2" s="5" customFormat="1" ht="18" x14ac:dyDescent="0.25">
      <c r="B178" s="52"/>
    </row>
    <row r="179" spans="2:2" s="5" customFormat="1" ht="18" x14ac:dyDescent="0.25">
      <c r="B179" s="52"/>
    </row>
    <row r="180" spans="2:2" s="5" customFormat="1" ht="18" x14ac:dyDescent="0.25">
      <c r="B180" s="52"/>
    </row>
    <row r="181" spans="2:2" s="5" customFormat="1" ht="18" x14ac:dyDescent="0.25">
      <c r="B181" s="52"/>
    </row>
    <row r="182" spans="2:2" s="5" customFormat="1" ht="18" x14ac:dyDescent="0.25">
      <c r="B182" s="52"/>
    </row>
    <row r="183" spans="2:2" s="5" customFormat="1" ht="18" x14ac:dyDescent="0.25">
      <c r="B183" s="52"/>
    </row>
    <row r="184" spans="2:2" s="5" customFormat="1" ht="18" x14ac:dyDescent="0.25">
      <c r="B184" s="52"/>
    </row>
    <row r="185" spans="2:2" s="5" customFormat="1" ht="18" x14ac:dyDescent="0.25">
      <c r="B185" s="52"/>
    </row>
    <row r="186" spans="2:2" s="5" customFormat="1" ht="18" x14ac:dyDescent="0.25">
      <c r="B186" s="52"/>
    </row>
    <row r="187" spans="2:2" s="5" customFormat="1" ht="18" x14ac:dyDescent="0.25">
      <c r="B187" s="52"/>
    </row>
    <row r="188" spans="2:2" s="5" customFormat="1" ht="18" x14ac:dyDescent="0.25">
      <c r="B188" s="52"/>
    </row>
    <row r="189" spans="2:2" s="5" customFormat="1" ht="18" x14ac:dyDescent="0.25">
      <c r="B189" s="52"/>
    </row>
    <row r="190" spans="2:2" s="5" customFormat="1" ht="18" x14ac:dyDescent="0.25">
      <c r="B190" s="52"/>
    </row>
    <row r="191" spans="2:2" s="5" customFormat="1" ht="18" x14ac:dyDescent="0.25">
      <c r="B191" s="52"/>
    </row>
    <row r="192" spans="2:2" s="5" customFormat="1" ht="18" x14ac:dyDescent="0.25">
      <c r="B192" s="52"/>
    </row>
    <row r="193" spans="2:2" s="5" customFormat="1" ht="18" x14ac:dyDescent="0.25">
      <c r="B193" s="52"/>
    </row>
    <row r="194" spans="2:2" s="5" customFormat="1" ht="18" x14ac:dyDescent="0.25">
      <c r="B194" s="52"/>
    </row>
    <row r="195" spans="2:2" s="5" customFormat="1" ht="18" x14ac:dyDescent="0.25">
      <c r="B195" s="52"/>
    </row>
    <row r="196" spans="2:2" s="5" customFormat="1" ht="18" x14ac:dyDescent="0.25">
      <c r="B196" s="52"/>
    </row>
    <row r="197" spans="2:2" s="5" customFormat="1" ht="18" x14ac:dyDescent="0.25">
      <c r="B197" s="52"/>
    </row>
    <row r="198" spans="2:2" s="5" customFormat="1" ht="18" x14ac:dyDescent="0.25">
      <c r="B198" s="52"/>
    </row>
    <row r="199" spans="2:2" s="5" customFormat="1" ht="18" x14ac:dyDescent="0.25">
      <c r="B199" s="52"/>
    </row>
    <row r="200" spans="2:2" s="5" customFormat="1" ht="18" x14ac:dyDescent="0.25">
      <c r="B200" s="52"/>
    </row>
    <row r="201" spans="2:2" s="5" customFormat="1" ht="18" x14ac:dyDescent="0.25">
      <c r="B201" s="52"/>
    </row>
    <row r="202" spans="2:2" s="5" customFormat="1" ht="18" x14ac:dyDescent="0.25">
      <c r="B202" s="52"/>
    </row>
    <row r="203" spans="2:2" s="5" customFormat="1" ht="18" x14ac:dyDescent="0.25">
      <c r="B203" s="52"/>
    </row>
    <row r="204" spans="2:2" s="5" customFormat="1" ht="18" x14ac:dyDescent="0.25">
      <c r="B204" s="52"/>
    </row>
    <row r="205" spans="2:2" s="5" customFormat="1" ht="18" x14ac:dyDescent="0.25">
      <c r="B205" s="52"/>
    </row>
    <row r="206" spans="2:2" s="5" customFormat="1" ht="18" x14ac:dyDescent="0.25">
      <c r="B206" s="52"/>
    </row>
    <row r="207" spans="2:2" s="5" customFormat="1" ht="18" x14ac:dyDescent="0.25">
      <c r="B207" s="52"/>
    </row>
    <row r="208" spans="2:2" s="5" customFormat="1" ht="18" x14ac:dyDescent="0.25">
      <c r="B208" s="52"/>
    </row>
    <row r="209" spans="2:2" s="5" customFormat="1" ht="18" x14ac:dyDescent="0.25">
      <c r="B209" s="52"/>
    </row>
    <row r="210" spans="2:2" s="5" customFormat="1" ht="18" x14ac:dyDescent="0.25">
      <c r="B210" s="52"/>
    </row>
    <row r="211" spans="2:2" s="5" customFormat="1" ht="18" x14ac:dyDescent="0.25">
      <c r="B211" s="52"/>
    </row>
    <row r="212" spans="2:2" s="5" customFormat="1" ht="18" x14ac:dyDescent="0.25">
      <c r="B212" s="52"/>
    </row>
    <row r="213" spans="2:2" s="5" customFormat="1" ht="18" x14ac:dyDescent="0.25">
      <c r="B213" s="52"/>
    </row>
    <row r="214" spans="2:2" s="5" customFormat="1" ht="18" x14ac:dyDescent="0.25">
      <c r="B214" s="52"/>
    </row>
    <row r="215" spans="2:2" s="5" customFormat="1" ht="18" x14ac:dyDescent="0.25">
      <c r="B215" s="52"/>
    </row>
    <row r="216" spans="2:2" s="5" customFormat="1" ht="18" x14ac:dyDescent="0.25">
      <c r="B216" s="52"/>
    </row>
    <row r="217" spans="2:2" s="5" customFormat="1" ht="18" x14ac:dyDescent="0.25">
      <c r="B217" s="52"/>
    </row>
    <row r="218" spans="2:2" s="5" customFormat="1" ht="18" x14ac:dyDescent="0.25">
      <c r="B218" s="52"/>
    </row>
    <row r="219" spans="2:2" s="5" customFormat="1" ht="18" x14ac:dyDescent="0.25">
      <c r="B219" s="52"/>
    </row>
    <row r="220" spans="2:2" s="5" customFormat="1" ht="18" x14ac:dyDescent="0.25">
      <c r="B220" s="52"/>
    </row>
    <row r="221" spans="2:2" s="5" customFormat="1" ht="18" x14ac:dyDescent="0.25">
      <c r="B221" s="52"/>
    </row>
    <row r="222" spans="2:2" s="5" customFormat="1" ht="18" x14ac:dyDescent="0.25">
      <c r="B222" s="52"/>
    </row>
    <row r="223" spans="2:2" s="5" customFormat="1" ht="18" x14ac:dyDescent="0.25">
      <c r="B223" s="52"/>
    </row>
    <row r="224" spans="2:2" s="5" customFormat="1" ht="18" x14ac:dyDescent="0.25">
      <c r="B224" s="52"/>
    </row>
    <row r="225" spans="2:2" s="5" customFormat="1" ht="18" x14ac:dyDescent="0.25">
      <c r="B225" s="52"/>
    </row>
    <row r="226" spans="2:2" s="5" customFormat="1" ht="18" x14ac:dyDescent="0.25">
      <c r="B226" s="52"/>
    </row>
    <row r="227" spans="2:2" s="5" customFormat="1" ht="18" x14ac:dyDescent="0.25">
      <c r="B227" s="52"/>
    </row>
    <row r="228" spans="2:2" s="5" customFormat="1" ht="18" x14ac:dyDescent="0.25">
      <c r="B228" s="52"/>
    </row>
    <row r="229" spans="2:2" s="5" customFormat="1" ht="18" x14ac:dyDescent="0.25">
      <c r="B229" s="52"/>
    </row>
    <row r="230" spans="2:2" s="5" customFormat="1" ht="18" x14ac:dyDescent="0.25">
      <c r="B230" s="52"/>
    </row>
    <row r="231" spans="2:2" s="5" customFormat="1" ht="18" x14ac:dyDescent="0.25">
      <c r="B231" s="52"/>
    </row>
    <row r="232" spans="2:2" s="5" customFormat="1" ht="18" x14ac:dyDescent="0.25">
      <c r="B232" s="52"/>
    </row>
    <row r="233" spans="2:2" s="5" customFormat="1" ht="18" x14ac:dyDescent="0.25">
      <c r="B233" s="52"/>
    </row>
    <row r="234" spans="2:2" s="5" customFormat="1" ht="18" x14ac:dyDescent="0.25">
      <c r="B234" s="52"/>
    </row>
    <row r="235" spans="2:2" s="5" customFormat="1" ht="18" x14ac:dyDescent="0.25">
      <c r="B235" s="52"/>
    </row>
    <row r="236" spans="2:2" s="5" customFormat="1" ht="18" x14ac:dyDescent="0.25">
      <c r="B236" s="52"/>
    </row>
    <row r="237" spans="2:2" s="5" customFormat="1" ht="18" x14ac:dyDescent="0.25">
      <c r="B237" s="52"/>
    </row>
    <row r="238" spans="2:2" s="5" customFormat="1" ht="18" x14ac:dyDescent="0.25">
      <c r="B238" s="52"/>
    </row>
    <row r="239" spans="2:2" s="5" customFormat="1" ht="18" x14ac:dyDescent="0.25">
      <c r="B239" s="52"/>
    </row>
    <row r="240" spans="2:2" s="5" customFormat="1" ht="18" x14ac:dyDescent="0.25">
      <c r="B240" s="52"/>
    </row>
    <row r="241" spans="2:2" s="5" customFormat="1" ht="18" x14ac:dyDescent="0.25">
      <c r="B241" s="52"/>
    </row>
    <row r="242" spans="2:2" s="5" customFormat="1" ht="18" x14ac:dyDescent="0.25">
      <c r="B242" s="52"/>
    </row>
    <row r="243" spans="2:2" s="5" customFormat="1" ht="18" x14ac:dyDescent="0.25">
      <c r="B243" s="52"/>
    </row>
    <row r="244" spans="2:2" s="5" customFormat="1" ht="18" x14ac:dyDescent="0.25">
      <c r="B244" s="52"/>
    </row>
    <row r="245" spans="2:2" s="5" customFormat="1" ht="18" x14ac:dyDescent="0.25">
      <c r="B245" s="52"/>
    </row>
    <row r="246" spans="2:2" s="5" customFormat="1" ht="18" x14ac:dyDescent="0.25">
      <c r="B246" s="52"/>
    </row>
    <row r="247" spans="2:2" s="5" customFormat="1" ht="18" x14ac:dyDescent="0.25">
      <c r="B247" s="52"/>
    </row>
    <row r="248" spans="2:2" s="5" customFormat="1" ht="18" x14ac:dyDescent="0.25">
      <c r="B248" s="52"/>
    </row>
    <row r="249" spans="2:2" s="5" customFormat="1" ht="18" x14ac:dyDescent="0.25">
      <c r="B249" s="52"/>
    </row>
    <row r="250" spans="2:2" s="5" customFormat="1" ht="18" x14ac:dyDescent="0.25">
      <c r="B250" s="52"/>
    </row>
    <row r="251" spans="2:2" s="5" customFormat="1" ht="18" x14ac:dyDescent="0.25">
      <c r="B251" s="52"/>
    </row>
    <row r="252" spans="2:2" s="5" customFormat="1" ht="18" x14ac:dyDescent="0.25">
      <c r="B252" s="52"/>
    </row>
    <row r="253" spans="2:2" s="5" customFormat="1" ht="18" x14ac:dyDescent="0.25">
      <c r="B253" s="52"/>
    </row>
    <row r="254" spans="2:2" s="5" customFormat="1" ht="18" x14ac:dyDescent="0.25">
      <c r="B254" s="52"/>
    </row>
    <row r="255" spans="2:2" s="5" customFormat="1" ht="18" x14ac:dyDescent="0.25">
      <c r="B255" s="52"/>
    </row>
    <row r="256" spans="2:2" s="5" customFormat="1" ht="18" x14ac:dyDescent="0.25">
      <c r="B256" s="52"/>
    </row>
    <row r="257" spans="1:9" s="5" customFormat="1" ht="18" x14ac:dyDescent="0.25">
      <c r="B257" s="52"/>
    </row>
    <row r="258" spans="1:9" s="5" customFormat="1" ht="18" x14ac:dyDescent="0.25">
      <c r="B258" s="52"/>
    </row>
    <row r="259" spans="1:9" s="5" customFormat="1" ht="18" x14ac:dyDescent="0.25">
      <c r="B259" s="52"/>
    </row>
    <row r="260" spans="1:9" s="5" customFormat="1" ht="18" x14ac:dyDescent="0.25">
      <c r="B260" s="52"/>
    </row>
    <row r="261" spans="1:9" s="5" customFormat="1" ht="18" x14ac:dyDescent="0.25">
      <c r="B261" s="52"/>
    </row>
    <row r="262" spans="1:9" s="5" customFormat="1" ht="18" x14ac:dyDescent="0.25">
      <c r="B262" s="52"/>
    </row>
    <row r="263" spans="1:9" s="5" customFormat="1" ht="18" x14ac:dyDescent="0.25">
      <c r="B263" s="52"/>
    </row>
    <row r="264" spans="1:9" s="5" customFormat="1" ht="18" x14ac:dyDescent="0.25">
      <c r="B264" s="52"/>
    </row>
    <row r="265" spans="1:9" s="5" customFormat="1" ht="18" x14ac:dyDescent="0.25">
      <c r="B265" s="52"/>
    </row>
    <row r="266" spans="1:9" s="5" customFormat="1" ht="18" x14ac:dyDescent="0.25">
      <c r="B266" s="52"/>
    </row>
    <row r="267" spans="1:9" ht="18" x14ac:dyDescent="0.25">
      <c r="A267" s="5"/>
      <c r="B267" s="52"/>
      <c r="C267" s="5"/>
      <c r="D267" s="5"/>
      <c r="E267" s="5"/>
      <c r="F267" s="5"/>
      <c r="G267" s="5"/>
      <c r="H267" s="5"/>
      <c r="I267" s="5"/>
    </row>
    <row r="268" spans="1:9" ht="18" x14ac:dyDescent="0.25">
      <c r="A268" s="5"/>
      <c r="F268" s="5"/>
      <c r="G268" s="5"/>
      <c r="H268" s="5"/>
      <c r="I268" s="5"/>
    </row>
    <row r="269" spans="1:9" ht="18" x14ac:dyDescent="0.25">
      <c r="A269" s="5"/>
      <c r="F269" s="5"/>
      <c r="G269" s="5"/>
      <c r="H269" s="5"/>
      <c r="I269" s="5"/>
    </row>
    <row r="270" spans="1:9" ht="18" x14ac:dyDescent="0.25">
      <c r="A270" s="5"/>
      <c r="F270" s="5"/>
      <c r="G270" s="5"/>
      <c r="H270" s="5"/>
      <c r="I270" s="5"/>
    </row>
  </sheetData>
  <mergeCells count="4">
    <mergeCell ref="A1:A2"/>
    <mergeCell ref="B1:B2"/>
    <mergeCell ref="C1:E1"/>
    <mergeCell ref="F1:I1"/>
  </mergeCells>
  <pageMargins left="0.23622047244094491" right="0.23622047244094491" top="0.74803149606299213" bottom="0.74803149606299213" header="0.31496062992125984" footer="0.31496062992125984"/>
  <pageSetup scale="33" fitToHeight="0" orientation="landscape" r:id="rId1"/>
  <headerFooter>
    <oddHeader>&amp;L&amp;"Arial,Bold"&amp;14CB 1D&amp;C&amp;"Arial,Bold"&amp;14PRELIMINARY FIRST GLOBAL BANK JAMAICA LIMITED 
SCHEDULE OF FEES AND CHARGES DECEMBER 2020 - DECEMBER 2022  
Pursuant to Section (64)(g)(ii) of the Banking Services Act</oddHeader>
  </headerFooter>
  <rowBreaks count="3" manualBreakCount="3">
    <brk id="24" max="9" man="1"/>
    <brk id="48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FGB</vt:lpstr>
      <vt:lpstr>FGB!Print_Area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firssupervisioncentre</dc:creator>
  <cp:lastModifiedBy>Jillan Stewart</cp:lastModifiedBy>
  <cp:lastPrinted>2023-08-11T16:44:27Z</cp:lastPrinted>
  <dcterms:created xsi:type="dcterms:W3CDTF">2022-08-04T18:38:26Z</dcterms:created>
  <dcterms:modified xsi:type="dcterms:W3CDTF">2023-08-11T16:44:41Z</dcterms:modified>
</cp:coreProperties>
</file>