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3 Sept. 2006" sheetId="1" r:id="rId1"/>
  </sheets>
  <definedNames>
    <definedName name="_xlnm.Print_Area" localSheetId="0">'balance sheet - 13 Sept. 2006'!$A$9:$F$65</definedName>
    <definedName name="_xlnm.Print_Area">'balance sheet - 13 Sept. 2006'!$A$8:$F$61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<sst xmlns="http://schemas.openxmlformats.org/spreadsheetml/2006/main" count="59" uniqueCount="55">
  <si>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</si>
  <si>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</si>
  <si>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</si>
  <si>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</si>
  <si>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</si>
  <si>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</si>
  <si>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</si>
  <si>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</si>
  <si>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</si>
  <si>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</si>
  <si>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</si>
  <si>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</si>
  <si>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</si>
  <si>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</si>
  <si>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</si>
  <si>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</si>
  <si>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</si>
  <si>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</si>
  <si>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</si>
  <si>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</si>
  <si>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</si>
  <si>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</si>
  <si>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</si>
  <si>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</si>
  <si>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</si>
  <si>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</si>
  <si>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</si>
  <si>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</si>
  <si>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</si>
  <si>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</si>
  <si>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</si>
  <si>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</si>
  <si>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</si>
  <si>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</si>
  <si>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</si>
  <si>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</si>
  <si>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</si>
  <si>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</si>
  <si>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</si>
  <si>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</si>
  <si>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</si>
  <si>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</si>
  <si>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</si>
  <si>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</si>
  <si>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</si>
  <si>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</si>
  <si>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</si>
  <si>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</si>
  <si>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23 AUGUST</t>
  </si>
  <si>
    <t>13 SEPTEMBER</t>
  </si>
  <si>
    <t xml:space="preserve">AS AT 13 SEPTEMBER 2006 </t>
  </si>
  <si>
    <t>14 SEPTEMBER</t>
  </si>
  <si>
    <t>News Release</t>
  </si>
  <si>
    <t>27 September 2006</t>
  </si>
  <si>
    <r>
      <t>The year-to-date loss of $1.69bn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</si>
</sst>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6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7" fillId="2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8" sqref="A68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46"/>
      <c r="B1" s="26"/>
      <c r="C1" s="26"/>
      <c r="D1" s="26"/>
      <c r="E1" s="26"/>
      <c r="F1" s="26"/>
      <c r="G1" s="12"/>
    </row>
    <row r="2" spans="1:7" ht="15">
      <c r="A2" s="18"/>
      <c r="B2" s="12"/>
      <c r="C2" s="12"/>
      <c r="D2" s="12"/>
      <c r="E2" s="12"/>
      <c r="F2" s="12"/>
      <c r="G2" s="12"/>
    </row>
    <row r="3" spans="1:7" ht="15">
      <c r="A3" s="18"/>
      <c r="B3" s="12"/>
      <c r="C3" s="12"/>
      <c r="D3" s="12"/>
      <c r="E3" s="12"/>
      <c r="F3" s="12"/>
      <c r="G3" s="12"/>
    </row>
    <row r="4" spans="1:7" ht="15">
      <c r="A4" s="18"/>
      <c r="B4" s="12"/>
      <c r="C4" s="12"/>
      <c r="D4" s="12"/>
      <c r="E4" s="12"/>
      <c r="F4" s="12"/>
      <c r="G4" s="12"/>
    </row>
    <row r="5" spans="1:7" ht="9" customHeight="1">
      <c r="A5" s="18"/>
      <c r="B5" s="12"/>
      <c r="C5" s="12"/>
      <c r="D5" s="12"/>
      <c r="E5" s="12"/>
      <c r="F5" s="12"/>
      <c r="G5" s="12"/>
    </row>
    <row r="6" spans="1:7" ht="18.75">
      <c r="A6" s="67" t="s">
        <v>52</v>
      </c>
      <c r="B6" s="12"/>
      <c r="C6" s="12"/>
      <c r="D6" s="12"/>
      <c r="E6" s="12"/>
      <c r="F6" s="12"/>
      <c r="G6" s="12"/>
    </row>
    <row r="7" spans="1:7" ht="18.75">
      <c r="A7" s="68" t="s">
        <v>53</v>
      </c>
      <c r="B7" s="12"/>
      <c r="C7" s="12"/>
      <c r="D7" s="12"/>
      <c r="E7" s="12"/>
      <c r="F7" s="12"/>
      <c r="G7" s="12"/>
    </row>
    <row r="8" spans="1:7" ht="15.75">
      <c r="A8" s="13"/>
      <c r="B8" s="14"/>
      <c r="C8" s="14"/>
      <c r="D8" s="14"/>
      <c r="E8" s="14"/>
      <c r="F8" s="66"/>
      <c r="G8" s="12"/>
    </row>
    <row r="9" spans="1:6" ht="18">
      <c r="A9" s="31" t="s">
        <v>0</v>
      </c>
      <c r="B9" s="32"/>
      <c r="C9" s="32"/>
      <c r="D9" s="32"/>
      <c r="E9" s="32"/>
      <c r="F9" s="33"/>
    </row>
    <row r="10" spans="1:6" ht="18">
      <c r="A10" s="22" t="s">
        <v>1</v>
      </c>
      <c r="B10" s="25"/>
      <c r="C10" s="25"/>
      <c r="D10" s="25"/>
      <c r="E10" s="25"/>
      <c r="F10" s="21"/>
    </row>
    <row r="11" spans="1:6" ht="18">
      <c r="A11" s="22" t="s">
        <v>50</v>
      </c>
      <c r="B11" s="25"/>
      <c r="C11" s="25"/>
      <c r="D11" s="25"/>
      <c r="E11" s="25"/>
      <c r="F11" s="21"/>
    </row>
    <row r="12" spans="1:6" ht="15">
      <c r="A12" s="13" t="s">
        <v>43</v>
      </c>
      <c r="B12" s="14"/>
      <c r="C12" s="14"/>
      <c r="D12" s="14"/>
      <c r="E12" s="14"/>
      <c r="F12" s="17"/>
    </row>
    <row r="13" spans="1:6" ht="15.75">
      <c r="A13" s="18"/>
      <c r="B13" s="36">
        <v>2005</v>
      </c>
      <c r="C13" s="1"/>
      <c r="D13" s="53">
        <v>2006</v>
      </c>
      <c r="E13" s="49"/>
      <c r="F13" s="53">
        <v>2006</v>
      </c>
    </row>
    <row r="14" spans="1:6" ht="15.75">
      <c r="A14" s="18"/>
      <c r="B14" s="37" t="s">
        <v>51</v>
      </c>
      <c r="C14" s="2"/>
      <c r="D14" s="54" t="s">
        <v>48</v>
      </c>
      <c r="E14" s="50"/>
      <c r="F14" s="54" t="s">
        <v>49</v>
      </c>
    </row>
    <row r="15" spans="1:6" ht="15.75">
      <c r="A15" s="18"/>
      <c r="B15" s="38" t="s">
        <v>2</v>
      </c>
      <c r="C15" s="2"/>
      <c r="D15" s="55" t="s">
        <v>2</v>
      </c>
      <c r="E15" s="50"/>
      <c r="F15" s="55" t="s">
        <v>2</v>
      </c>
    </row>
    <row r="16" spans="1:6" ht="15.75">
      <c r="A16" s="69" t="s">
        <v>37</v>
      </c>
      <c r="B16" s="5"/>
      <c r="D16" s="56"/>
      <c r="E16" s="12"/>
      <c r="F16" s="56"/>
    </row>
    <row r="17" spans="1:6" ht="15.75">
      <c r="A17" s="23" t="s">
        <v>3</v>
      </c>
      <c r="B17" s="5"/>
      <c r="D17" s="56"/>
      <c r="E17" s="12"/>
      <c r="F17" s="56"/>
    </row>
    <row r="18" spans="1:6" ht="15">
      <c r="A18" s="18" t="s">
        <v>40</v>
      </c>
      <c r="B18" s="5">
        <f>45011505-15397+13114781+25271</f>
        <v>58136160</v>
      </c>
      <c r="D18" s="56">
        <f>62189900-71737+15809774+17026</f>
        <v>77944963</v>
      </c>
      <c r="E18" s="12"/>
      <c r="F18" s="56">
        <f>61974362-71641+15788456+17026</f>
        <v>77708203</v>
      </c>
    </row>
    <row r="19" spans="1:6" ht="15">
      <c r="A19" s="18" t="s">
        <v>41</v>
      </c>
      <c r="B19" s="39">
        <f>26851+13620957+110783233+2655618+456-45011505+15397</f>
        <v>82091007</v>
      </c>
      <c r="D19" s="57">
        <f>28707+14647788+116349408+7617904+1916-62189900+71737</f>
        <v>76527560</v>
      </c>
      <c r="E19" s="12"/>
      <c r="F19" s="57">
        <f>28989+11993697+122965168+7607632+654-61974362+71641</f>
        <v>80693419</v>
      </c>
    </row>
    <row r="20" spans="1:6" ht="15.75">
      <c r="A20" s="23" t="s">
        <v>39</v>
      </c>
      <c r="B20" s="35">
        <f>+B18+B19</f>
        <v>140227167</v>
      </c>
      <c r="C20" s="34"/>
      <c r="D20" s="58">
        <f>+D18+D19</f>
        <v>154472523</v>
      </c>
      <c r="E20" s="51"/>
      <c r="F20" s="58">
        <f>+F18+F19</f>
        <v>158401622</v>
      </c>
    </row>
    <row r="21" spans="1:6" ht="15">
      <c r="A21" s="18"/>
      <c r="B21" s="5"/>
      <c r="D21" s="56"/>
      <c r="E21" s="12"/>
      <c r="F21" s="56"/>
    </row>
    <row r="22" spans="1:6" ht="15.75">
      <c r="A22" s="23" t="s">
        <v>4</v>
      </c>
      <c r="B22" s="5"/>
      <c r="D22" s="56"/>
      <c r="E22" s="12"/>
      <c r="F22" s="56"/>
    </row>
    <row r="23" spans="1:6" ht="15">
      <c r="A23" s="18" t="s">
        <v>5</v>
      </c>
      <c r="B23" s="5" t="s">
        <v>6</v>
      </c>
      <c r="D23" s="56" t="s">
        <v>6</v>
      </c>
      <c r="E23" s="12"/>
      <c r="F23" s="56" t="s">
        <v>6</v>
      </c>
    </row>
    <row r="24" spans="1:6" ht="15">
      <c r="A24" s="18" t="s">
        <v>7</v>
      </c>
      <c r="B24" s="5">
        <v>929</v>
      </c>
      <c r="D24" s="56">
        <v>139</v>
      </c>
      <c r="E24" s="12"/>
      <c r="F24" s="56">
        <v>89</v>
      </c>
    </row>
    <row r="25" spans="1:6" ht="15">
      <c r="A25" s="18" t="s">
        <v>8</v>
      </c>
      <c r="B25" s="27">
        <v>11503306</v>
      </c>
      <c r="D25" s="27">
        <v>4738025</v>
      </c>
      <c r="E25" s="12"/>
      <c r="F25" s="27">
        <v>4724699</v>
      </c>
    </row>
    <row r="26" spans="1:6" ht="15">
      <c r="A26" s="18" t="s">
        <v>9</v>
      </c>
      <c r="B26" s="27">
        <v>78528003</v>
      </c>
      <c r="D26" s="27">
        <v>80073469</v>
      </c>
      <c r="E26" s="12"/>
      <c r="F26" s="27">
        <v>80082795</v>
      </c>
    </row>
    <row r="27" spans="1:6" ht="15">
      <c r="A27" s="18" t="s">
        <v>10</v>
      </c>
      <c r="B27" s="5">
        <f>-598663+669865+4755575</f>
        <v>4826777</v>
      </c>
      <c r="D27" s="56">
        <f>2367827+941766</f>
        <v>3309593</v>
      </c>
      <c r="E27" s="12"/>
      <c r="F27" s="56">
        <f>2367827+1597209</f>
        <v>3965036</v>
      </c>
    </row>
    <row r="28" spans="1:6" ht="15.75">
      <c r="A28" s="18" t="s">
        <v>11</v>
      </c>
      <c r="B28" s="5">
        <v>0</v>
      </c>
      <c r="C28" s="4"/>
      <c r="D28" s="56">
        <v>0</v>
      </c>
      <c r="E28" s="52"/>
      <c r="F28" s="56">
        <v>0</v>
      </c>
    </row>
    <row r="29" spans="1:6" ht="15">
      <c r="A29" s="18" t="s">
        <v>12</v>
      </c>
      <c r="B29" s="28">
        <v>0</v>
      </c>
      <c r="D29" s="59">
        <v>29</v>
      </c>
      <c r="E29" s="12"/>
      <c r="F29" s="59">
        <v>13</v>
      </c>
    </row>
    <row r="30" spans="1:6" ht="15">
      <c r="A30" s="18" t="s">
        <v>13</v>
      </c>
      <c r="B30" s="6">
        <f>49544+2738720+83124+1608251+9628+4937048+8703046</f>
        <v>18129361</v>
      </c>
      <c r="D30" s="60">
        <f>56215+2906624+66087+1635367+9492+4745951+9940955</f>
        <v>19360691</v>
      </c>
      <c r="E30" s="12"/>
      <c r="F30" s="60">
        <f>52837+2906624+61997+1620538+28579+5212566+9822258</f>
        <v>19705399</v>
      </c>
    </row>
    <row r="31" spans="1:6" ht="15.75">
      <c r="A31" s="23" t="s">
        <v>14</v>
      </c>
      <c r="B31" s="8">
        <f>SUM(B24:B30)</f>
        <v>112988376</v>
      </c>
      <c r="C31" s="3"/>
      <c r="D31" s="61">
        <f>SUM(D24:D30)</f>
        <v>107481946</v>
      </c>
      <c r="E31" s="11"/>
      <c r="F31" s="61">
        <f>SUM(F24:F30)</f>
        <v>108478031</v>
      </c>
    </row>
    <row r="32" spans="1:6" ht="16.5" thickBot="1">
      <c r="A32" s="69" t="s">
        <v>15</v>
      </c>
      <c r="B32" s="9">
        <f>+B31+B20</f>
        <v>253215543</v>
      </c>
      <c r="C32" s="3"/>
      <c r="D32" s="62">
        <f>+D31+D20</f>
        <v>261954469</v>
      </c>
      <c r="E32" s="11"/>
      <c r="F32" s="62">
        <f>+F31+F20</f>
        <v>266879653</v>
      </c>
    </row>
    <row r="33" spans="1:6" ht="15.75" thickTop="1">
      <c r="A33" s="70"/>
      <c r="B33" s="5"/>
      <c r="D33" s="56"/>
      <c r="E33" s="12"/>
      <c r="F33" s="56"/>
    </row>
    <row r="34" spans="1:6" ht="15.75">
      <c r="A34" s="69" t="s">
        <v>16</v>
      </c>
      <c r="B34" s="5"/>
      <c r="D34" s="56"/>
      <c r="E34" s="12"/>
      <c r="F34" s="56"/>
    </row>
    <row r="35" spans="1:6" ht="15.75">
      <c r="A35" s="23" t="s">
        <v>17</v>
      </c>
      <c r="B35" s="10"/>
      <c r="D35" s="63"/>
      <c r="E35" s="12"/>
      <c r="F35" s="63"/>
    </row>
    <row r="36" spans="1:6" ht="15">
      <c r="A36" s="18" t="s">
        <v>18</v>
      </c>
      <c r="B36" s="5">
        <f>26250694+1226012</f>
        <v>27476706</v>
      </c>
      <c r="D36" s="56">
        <f>31040698+1386922</f>
        <v>32427620</v>
      </c>
      <c r="E36" s="12"/>
      <c r="F36" s="56">
        <f>29874817+1409362</f>
        <v>31284179</v>
      </c>
    </row>
    <row r="37" spans="1:6" ht="15">
      <c r="A37" s="18" t="s">
        <v>19</v>
      </c>
      <c r="B37" s="10"/>
      <c r="D37" s="63"/>
      <c r="E37" s="12"/>
      <c r="F37" s="63"/>
    </row>
    <row r="38" spans="1:6" ht="15">
      <c r="A38" s="18" t="s">
        <v>20</v>
      </c>
      <c r="B38" s="5">
        <f>5091496+7643723+1482553+74061</f>
        <v>14291833</v>
      </c>
      <c r="D38" s="56">
        <f>20638026+10374206+1903262+105040</f>
        <v>33020534</v>
      </c>
      <c r="E38" s="12"/>
      <c r="F38" s="56">
        <f>21705647+9873959+1911560+93763</f>
        <v>33584929</v>
      </c>
    </row>
    <row r="39" spans="1:6" ht="15">
      <c r="A39" s="18" t="s">
        <v>21</v>
      </c>
      <c r="B39" s="5">
        <v>60164</v>
      </c>
      <c r="D39" s="56">
        <v>65895</v>
      </c>
      <c r="E39" s="12"/>
      <c r="F39" s="56">
        <v>65895</v>
      </c>
    </row>
    <row r="40" spans="1:6" ht="15">
      <c r="A40" s="18" t="s">
        <v>22</v>
      </c>
      <c r="B40" s="5">
        <f>26863748-1908500</f>
        <v>24955248</v>
      </c>
      <c r="D40" s="56">
        <f>31558270-5374000</f>
        <v>26184270</v>
      </c>
      <c r="E40" s="12"/>
      <c r="F40" s="56">
        <f>28164816-1382000</f>
        <v>26782816</v>
      </c>
    </row>
    <row r="41" spans="1:6" ht="15">
      <c r="A41" s="18" t="s">
        <v>23</v>
      </c>
      <c r="B41" s="6">
        <f>175319390-164992501-7643723-1482553-74061-60164</f>
        <v>1066388</v>
      </c>
      <c r="D41" s="60">
        <f>163432311-105040-150104971-10374206-1903262-65895</f>
        <v>878937</v>
      </c>
      <c r="E41" s="12"/>
      <c r="F41" s="60">
        <f>171566058-93763-158613415-9873959-1911560-65895</f>
        <v>1007466</v>
      </c>
    </row>
    <row r="42" spans="1:6" ht="15.75">
      <c r="A42" s="23" t="s">
        <v>24</v>
      </c>
      <c r="B42" s="7">
        <f>SUM(B36:B41)</f>
        <v>67850339</v>
      </c>
      <c r="C42" s="3"/>
      <c r="D42" s="64">
        <f>SUM(D36:D41)</f>
        <v>92577256</v>
      </c>
      <c r="E42" s="11"/>
      <c r="F42" s="64">
        <f>SUM(F36:F41)</f>
        <v>92725285</v>
      </c>
    </row>
    <row r="43" spans="1:6" ht="15">
      <c r="A43" s="24"/>
      <c r="B43" s="5"/>
      <c r="D43" s="56"/>
      <c r="E43" s="12"/>
      <c r="F43" s="56"/>
    </row>
    <row r="44" spans="1:6" ht="15.75">
      <c r="A44" s="23" t="s">
        <v>25</v>
      </c>
      <c r="B44" s="5"/>
      <c r="D44" s="56"/>
      <c r="E44" s="12"/>
      <c r="F44" s="56"/>
    </row>
    <row r="45" spans="1:6" ht="15">
      <c r="A45" s="18" t="s">
        <v>26</v>
      </c>
      <c r="B45" s="5"/>
      <c r="D45" s="56"/>
      <c r="E45" s="12"/>
      <c r="F45" s="56"/>
    </row>
    <row r="46" spans="1:6" ht="15">
      <c r="A46" s="18" t="s">
        <v>27</v>
      </c>
      <c r="B46" s="5">
        <v>3792666</v>
      </c>
      <c r="D46" s="56">
        <v>3792666</v>
      </c>
      <c r="E46" s="12"/>
      <c r="F46" s="56">
        <v>3792666</v>
      </c>
    </row>
    <row r="47" spans="1:6" ht="15">
      <c r="A47" s="18" t="s">
        <v>28</v>
      </c>
      <c r="B47" s="5">
        <f>210550+7677+13405</f>
        <v>231632</v>
      </c>
      <c r="D47" s="56">
        <f>143781+33749+21719</f>
        <v>199249</v>
      </c>
      <c r="E47" s="12"/>
      <c r="F47" s="56">
        <f>142316+20660+1749</f>
        <v>164725</v>
      </c>
    </row>
    <row r="48" spans="1:6" ht="15">
      <c r="A48" s="18" t="s">
        <v>42</v>
      </c>
      <c r="B48" s="5">
        <f>1908500+164992501</f>
        <v>166901001</v>
      </c>
      <c r="D48" s="56">
        <f>5374000+150104971</f>
        <v>155478971</v>
      </c>
      <c r="E48" s="12"/>
      <c r="F48" s="56">
        <f>1382000+158613415</f>
        <v>159995415</v>
      </c>
    </row>
    <row r="49" spans="1:6" ht="15">
      <c r="A49" s="18" t="s">
        <v>45</v>
      </c>
      <c r="B49" s="5">
        <f>669865</f>
        <v>669865</v>
      </c>
      <c r="D49" s="56">
        <v>0</v>
      </c>
      <c r="E49" s="12"/>
      <c r="F49" s="56">
        <v>0</v>
      </c>
    </row>
    <row r="50" spans="1:6" ht="15.75">
      <c r="A50" s="18" t="s">
        <v>29</v>
      </c>
      <c r="B50" s="5">
        <f>9696019+1020001</f>
        <v>10716020</v>
      </c>
      <c r="D50" s="56">
        <f>6827721+789573</f>
        <v>7617294</v>
      </c>
      <c r="E50" s="11"/>
      <c r="F50" s="56">
        <f>7177744+786275</f>
        <v>7964019</v>
      </c>
    </row>
    <row r="51" spans="1:6" ht="15.75">
      <c r="A51" s="23" t="s">
        <v>30</v>
      </c>
      <c r="B51" s="8">
        <f>SUM(B46:B50)</f>
        <v>182311184</v>
      </c>
      <c r="C51" s="3"/>
      <c r="D51" s="61">
        <f>SUM(D46:D50)</f>
        <v>167088180</v>
      </c>
      <c r="E51" s="12"/>
      <c r="F51" s="61">
        <f>SUM(F46:F50)</f>
        <v>171916825</v>
      </c>
    </row>
    <row r="52" spans="1:6" ht="15">
      <c r="A52" s="18"/>
      <c r="B52" s="5"/>
      <c r="D52" s="56"/>
      <c r="E52" s="12"/>
      <c r="F52" s="56"/>
    </row>
    <row r="53" spans="1:6" ht="15.75">
      <c r="A53" s="23" t="s">
        <v>31</v>
      </c>
      <c r="B53" s="5"/>
      <c r="D53" s="56"/>
      <c r="E53" s="12"/>
      <c r="F53" s="56"/>
    </row>
    <row r="54" spans="1:6" ht="15">
      <c r="A54" s="18" t="s">
        <v>32</v>
      </c>
      <c r="B54" s="5"/>
      <c r="D54" s="56"/>
      <c r="E54" s="12"/>
      <c r="F54" s="56"/>
    </row>
    <row r="55" spans="1:6" ht="15">
      <c r="A55" s="18" t="s">
        <v>33</v>
      </c>
      <c r="B55" s="5">
        <f>4000</f>
        <v>4000</v>
      </c>
      <c r="D55" s="56">
        <f>4000</f>
        <v>4000</v>
      </c>
      <c r="E55" s="12"/>
      <c r="F55" s="56">
        <f>4000</f>
        <v>4000</v>
      </c>
    </row>
    <row r="56" spans="1:6" ht="15">
      <c r="A56" s="18" t="s">
        <v>34</v>
      </c>
      <c r="B56" s="5">
        <v>20000</v>
      </c>
      <c r="D56" s="56">
        <v>20000</v>
      </c>
      <c r="E56" s="12"/>
      <c r="F56" s="56">
        <v>20000</v>
      </c>
    </row>
    <row r="57" spans="1:6" ht="15">
      <c r="A57" s="18" t="s">
        <v>38</v>
      </c>
      <c r="B57" s="6">
        <v>3030020</v>
      </c>
      <c r="D57" s="60">
        <v>2265033</v>
      </c>
      <c r="E57" s="12"/>
      <c r="F57" s="60">
        <v>2213543</v>
      </c>
    </row>
    <row r="58" spans="1:6" ht="15.75">
      <c r="A58" s="23" t="s">
        <v>35</v>
      </c>
      <c r="B58" s="29">
        <f>SUM(B55:B57)</f>
        <v>3054020</v>
      </c>
      <c r="C58" s="11"/>
      <c r="D58" s="65">
        <f>SUM(D55:D57)</f>
        <v>2289033</v>
      </c>
      <c r="E58" s="11"/>
      <c r="F58" s="65">
        <f>SUM(F55:F57)</f>
        <v>2237543</v>
      </c>
    </row>
    <row r="59" spans="1:6" ht="16.5" thickBot="1">
      <c r="A59" s="71" t="s">
        <v>36</v>
      </c>
      <c r="B59" s="30">
        <f>B42+B51+B58</f>
        <v>253215543</v>
      </c>
      <c r="C59" s="19"/>
      <c r="D59" s="30">
        <f>D42+D51+D58</f>
        <v>261954469</v>
      </c>
      <c r="E59" s="20"/>
      <c r="F59" s="30">
        <f>F42+F51+F58</f>
        <v>266879653</v>
      </c>
    </row>
    <row r="60" spans="1:6" ht="15.75" thickTop="1">
      <c r="A60" s="18"/>
      <c r="B60" s="47"/>
      <c r="C60" s="12"/>
      <c r="D60" s="12"/>
      <c r="E60" s="12"/>
      <c r="F60" s="72"/>
    </row>
    <row r="61" spans="1:6" ht="15" customHeight="1">
      <c r="A61" s="13"/>
      <c r="B61" s="14"/>
      <c r="C61" s="15"/>
      <c r="D61" s="16"/>
      <c r="E61" s="15"/>
      <c r="F61" s="17"/>
    </row>
    <row r="62" spans="1:6" ht="19.5" customHeight="1">
      <c r="A62" s="44" t="s">
        <v>44</v>
      </c>
      <c r="B62" s="40"/>
      <c r="C62" s="41"/>
      <c r="D62" s="48"/>
      <c r="E62" s="40"/>
      <c r="F62" s="73"/>
    </row>
    <row r="63" spans="1:6" ht="15.75" customHeight="1">
      <c r="A63" s="45" t="s">
        <v>54</v>
      </c>
      <c r="B63" s="12"/>
      <c r="C63" s="41"/>
      <c r="D63" s="48"/>
      <c r="E63" s="40"/>
      <c r="F63" s="73"/>
    </row>
    <row r="64" spans="1:10" ht="12.75" customHeight="1">
      <c r="A64" s="45" t="s">
        <v>46</v>
      </c>
      <c r="C64" s="43"/>
      <c r="D64" s="43"/>
      <c r="E64" s="43"/>
      <c r="F64" s="74"/>
      <c r="G64" s="43"/>
      <c r="H64" s="43"/>
      <c r="I64" s="43"/>
      <c r="J64" s="43"/>
    </row>
    <row r="65" spans="1:6" ht="15.75">
      <c r="A65" s="13" t="s">
        <v>47</v>
      </c>
      <c r="B65" s="42"/>
      <c r="C65" s="42"/>
      <c r="D65" s="42"/>
      <c r="E65" s="42"/>
      <c r="F65" s="75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2006-08-14T22:06:26Z</cp:lastPrinted>
  <dcterms:created xsi:type="dcterms:W3CDTF">2000-01-13T22:55:02Z</dcterms:created>
  <dcterms:modified xsi:type="dcterms:W3CDTF">2006-09-29T16:50:28Z</dcterms:modified>
  <cp:category/>
  <cp:version/>
  <cp:contentType/>
  <cp:contentStatus/>
</cp:coreProperties>
</file>